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7" i="1"/>
  <c r="BO8"/>
  <c r="BO9"/>
  <c r="BO10"/>
  <c r="BO11"/>
  <c r="BO12"/>
  <c r="BO13"/>
  <c r="BO14"/>
  <c r="BO15"/>
  <c r="BO16"/>
  <c r="BN7"/>
  <c r="BN8"/>
  <c r="BN9"/>
  <c r="BN10"/>
  <c r="BN11"/>
  <c r="BN12"/>
  <c r="BN13"/>
  <c r="BN14"/>
  <c r="BN15"/>
  <c r="BN16"/>
  <c r="AD7"/>
  <c r="AD8"/>
  <c r="AD9"/>
  <c r="AD10"/>
  <c r="AD11"/>
  <c r="AD12"/>
  <c r="AD13"/>
  <c r="AD14"/>
  <c r="AD15"/>
  <c r="AD16"/>
  <c r="AC7"/>
  <c r="AC8"/>
  <c r="AC9"/>
  <c r="AC10"/>
  <c r="AC11"/>
  <c r="AC12"/>
  <c r="AC13"/>
  <c r="AC14"/>
  <c r="AC15"/>
  <c r="AC16"/>
  <c r="AP76"/>
  <c r="AQ76"/>
  <c r="AV76"/>
  <c r="AW76"/>
  <c r="AX76"/>
  <c r="AY76"/>
  <c r="AZ76"/>
  <c r="BA76"/>
  <c r="BC76"/>
  <c r="BD76"/>
  <c r="BE76"/>
  <c r="AP77"/>
  <c r="AQ77"/>
  <c r="AV77"/>
  <c r="AW77"/>
  <c r="AX77"/>
  <c r="AY77"/>
  <c r="AZ77"/>
  <c r="BA77"/>
  <c r="BC77"/>
  <c r="BE77"/>
  <c r="AP78"/>
  <c r="AQ78"/>
  <c r="AV78"/>
  <c r="AW78"/>
  <c r="AX78"/>
  <c r="AY78"/>
  <c r="AZ78"/>
  <c r="BA78"/>
  <c r="BC78"/>
  <c r="BD78"/>
  <c r="BE78"/>
  <c r="AP79"/>
  <c r="AQ79"/>
  <c r="AV79"/>
  <c r="AW79"/>
  <c r="AX79"/>
  <c r="AY79"/>
  <c r="AZ79"/>
  <c r="BA79"/>
  <c r="BB79"/>
  <c r="BC79"/>
  <c r="BD79"/>
  <c r="BE79"/>
  <c r="AP80"/>
  <c r="AQ80"/>
  <c r="AV80"/>
  <c r="AW80"/>
  <c r="AX80"/>
  <c r="AY80"/>
  <c r="AZ80"/>
  <c r="BA80"/>
  <c r="BB80"/>
  <c r="BC80"/>
  <c r="BD80"/>
  <c r="BE80"/>
  <c r="AP81"/>
  <c r="AQ81"/>
  <c r="AV81"/>
  <c r="AW81"/>
  <c r="AX81"/>
  <c r="AY81"/>
  <c r="AZ81"/>
  <c r="BA81"/>
  <c r="BC81"/>
  <c r="BE81"/>
  <c r="AP82"/>
  <c r="AQ82"/>
  <c r="AV82"/>
  <c r="AW82"/>
  <c r="AX82"/>
  <c r="AY82"/>
  <c r="AZ82"/>
  <c r="BA82"/>
  <c r="BC82"/>
  <c r="BE82"/>
  <c r="AP83"/>
  <c r="AQ83"/>
  <c r="AV83"/>
  <c r="AW83"/>
  <c r="AX83"/>
  <c r="AY83"/>
  <c r="AZ83"/>
  <c r="BA83"/>
  <c r="BB83"/>
  <c r="BC83"/>
  <c r="BE83"/>
  <c r="AP84"/>
  <c r="AQ84"/>
  <c r="AV84"/>
  <c r="AW84"/>
  <c r="AX84"/>
  <c r="AY84"/>
  <c r="AZ84"/>
  <c r="BA84"/>
  <c r="BC84"/>
  <c r="BD84"/>
  <c r="BE84"/>
  <c r="AP85"/>
  <c r="AQ85"/>
  <c r="AV85"/>
  <c r="AW85"/>
  <c r="AX85"/>
  <c r="AY85"/>
  <c r="AZ85"/>
  <c r="BA85"/>
  <c r="BC85"/>
  <c r="BD85"/>
  <c r="BE85"/>
  <c r="AP86"/>
  <c r="AQ86"/>
  <c r="AV86"/>
  <c r="AW86"/>
  <c r="AX86"/>
  <c r="AY86"/>
  <c r="AZ86"/>
  <c r="BA86"/>
  <c r="BC86"/>
  <c r="BE86"/>
  <c r="AO77"/>
  <c r="AO78"/>
  <c r="AO79"/>
  <c r="AO80"/>
  <c r="AO81"/>
  <c r="AO82"/>
  <c r="AO83"/>
  <c r="AO84"/>
  <c r="AO85"/>
  <c r="AO86"/>
  <c r="AO76"/>
  <c r="AP134"/>
  <c r="AQ134"/>
  <c r="AV134"/>
  <c r="AW134"/>
  <c r="AX134"/>
  <c r="AY134"/>
  <c r="AZ134"/>
  <c r="BA134"/>
  <c r="BC134"/>
  <c r="BD134"/>
  <c r="BE134"/>
  <c r="AP135"/>
  <c r="AQ135"/>
  <c r="AV135"/>
  <c r="AW135"/>
  <c r="AX135"/>
  <c r="AY135"/>
  <c r="AZ135"/>
  <c r="BA135"/>
  <c r="BC135"/>
  <c r="BE135"/>
  <c r="AP136"/>
  <c r="AQ136"/>
  <c r="AV136"/>
  <c r="AW136"/>
  <c r="AX136"/>
  <c r="AY136"/>
  <c r="AZ136"/>
  <c r="BA136"/>
  <c r="BC136"/>
  <c r="BD136"/>
  <c r="BE136"/>
  <c r="AP137"/>
  <c r="AQ137"/>
  <c r="AV137"/>
  <c r="AW137"/>
  <c r="AX137"/>
  <c r="AY137"/>
  <c r="AZ137"/>
  <c r="BA137"/>
  <c r="BB137"/>
  <c r="BC137"/>
  <c r="BD137"/>
  <c r="BE137"/>
  <c r="AP138"/>
  <c r="AQ138"/>
  <c r="AV138"/>
  <c r="AW138"/>
  <c r="AX138"/>
  <c r="AY138"/>
  <c r="AZ138"/>
  <c r="BA138"/>
  <c r="BB138"/>
  <c r="BC138"/>
  <c r="BD138"/>
  <c r="BE138"/>
  <c r="AP139"/>
  <c r="AQ139"/>
  <c r="AV139"/>
  <c r="AW139"/>
  <c r="AX139"/>
  <c r="AY139"/>
  <c r="AZ139"/>
  <c r="BA139"/>
  <c r="BC139"/>
  <c r="BE139"/>
  <c r="AP140"/>
  <c r="AQ140"/>
  <c r="AV140"/>
  <c r="AW140"/>
  <c r="AX140"/>
  <c r="AY140"/>
  <c r="AZ140"/>
  <c r="BA140"/>
  <c r="BC140"/>
  <c r="BE140"/>
  <c r="AP141"/>
  <c r="AQ141"/>
  <c r="AV141"/>
  <c r="AW141"/>
  <c r="AX141"/>
  <c r="AY141"/>
  <c r="AZ141"/>
  <c r="BA141"/>
  <c r="BB141"/>
  <c r="BC141"/>
  <c r="BE141"/>
  <c r="AP142"/>
  <c r="AQ142"/>
  <c r="AV142"/>
  <c r="AW142"/>
  <c r="AX142"/>
  <c r="AY142"/>
  <c r="AZ142"/>
  <c r="BA142"/>
  <c r="BC142"/>
  <c r="BD142"/>
  <c r="BE142"/>
  <c r="AP143"/>
  <c r="AQ143"/>
  <c r="AV143"/>
  <c r="AW143"/>
  <c r="AX143"/>
  <c r="AY143"/>
  <c r="AZ143"/>
  <c r="BA143"/>
  <c r="BC143"/>
  <c r="BD143"/>
  <c r="BE143"/>
  <c r="AP144"/>
  <c r="AQ144"/>
  <c r="AV144"/>
  <c r="AW144"/>
  <c r="AX144"/>
  <c r="AY144"/>
  <c r="AZ144"/>
  <c r="BA144"/>
  <c r="BC144"/>
  <c r="BE144"/>
  <c r="AO135"/>
  <c r="AO136"/>
  <c r="AO137"/>
  <c r="AO138"/>
  <c r="AO139"/>
  <c r="AO140"/>
  <c r="AO141"/>
  <c r="AO142"/>
  <c r="AO143"/>
  <c r="AO144"/>
  <c r="Q141"/>
  <c r="E134"/>
  <c r="F134"/>
  <c r="K134"/>
  <c r="L134"/>
  <c r="M134"/>
  <c r="N134"/>
  <c r="O134"/>
  <c r="P134"/>
  <c r="R134"/>
  <c r="S134"/>
  <c r="T134"/>
  <c r="E135"/>
  <c r="F135"/>
  <c r="K135"/>
  <c r="L135"/>
  <c r="M135"/>
  <c r="N135"/>
  <c r="O135"/>
  <c r="P135"/>
  <c r="R135"/>
  <c r="T135"/>
  <c r="E136"/>
  <c r="F136"/>
  <c r="K136"/>
  <c r="L136"/>
  <c r="M136"/>
  <c r="N136"/>
  <c r="O136"/>
  <c r="P136"/>
  <c r="R136"/>
  <c r="S136"/>
  <c r="T136"/>
  <c r="E137"/>
  <c r="F137"/>
  <c r="K137"/>
  <c r="L137"/>
  <c r="M137"/>
  <c r="N137"/>
  <c r="O137"/>
  <c r="P137"/>
  <c r="Q137"/>
  <c r="R137"/>
  <c r="S137"/>
  <c r="T137"/>
  <c r="E138"/>
  <c r="F138"/>
  <c r="K138"/>
  <c r="L138"/>
  <c r="M138"/>
  <c r="N138"/>
  <c r="O138"/>
  <c r="P138"/>
  <c r="Q138"/>
  <c r="R138"/>
  <c r="S138"/>
  <c r="T138"/>
  <c r="E139"/>
  <c r="F139"/>
  <c r="K139"/>
  <c r="L139"/>
  <c r="M139"/>
  <c r="N139"/>
  <c r="O139"/>
  <c r="P139"/>
  <c r="R139"/>
  <c r="T139"/>
  <c r="E140"/>
  <c r="F140"/>
  <c r="K140"/>
  <c r="L140"/>
  <c r="M140"/>
  <c r="N140"/>
  <c r="O140"/>
  <c r="P140"/>
  <c r="R140"/>
  <c r="T140"/>
  <c r="E141"/>
  <c r="F141"/>
  <c r="K141"/>
  <c r="L141"/>
  <c r="M141"/>
  <c r="N141"/>
  <c r="O141"/>
  <c r="P141"/>
  <c r="R141"/>
  <c r="T141"/>
  <c r="E142"/>
  <c r="F142"/>
  <c r="K142"/>
  <c r="L142"/>
  <c r="M142"/>
  <c r="N142"/>
  <c r="O142"/>
  <c r="P142"/>
  <c r="R142"/>
  <c r="S142"/>
  <c r="T142"/>
  <c r="E143"/>
  <c r="F143"/>
  <c r="K143"/>
  <c r="L143"/>
  <c r="M143"/>
  <c r="N143"/>
  <c r="O143"/>
  <c r="P143"/>
  <c r="R143"/>
  <c r="S143"/>
  <c r="T143"/>
  <c r="E144"/>
  <c r="F144"/>
  <c r="K144"/>
  <c r="L144"/>
  <c r="M144"/>
  <c r="N144"/>
  <c r="O144"/>
  <c r="P144"/>
  <c r="R144"/>
  <c r="T144"/>
  <c r="D135"/>
  <c r="D136"/>
  <c r="D137"/>
  <c r="D138"/>
  <c r="D139"/>
  <c r="D140"/>
  <c r="D141"/>
  <c r="D142"/>
  <c r="D143"/>
  <c r="D144"/>
  <c r="S79"/>
  <c r="S84"/>
  <c r="E76"/>
  <c r="F76"/>
  <c r="K76"/>
  <c r="L76"/>
  <c r="M76"/>
  <c r="N76"/>
  <c r="O76"/>
  <c r="P76"/>
  <c r="R76"/>
  <c r="T76"/>
  <c r="E77"/>
  <c r="F77"/>
  <c r="K77"/>
  <c r="L77"/>
  <c r="M77"/>
  <c r="N77"/>
  <c r="O77"/>
  <c r="P77"/>
  <c r="R77"/>
  <c r="T77"/>
  <c r="E78"/>
  <c r="F78"/>
  <c r="K78"/>
  <c r="L78"/>
  <c r="M78"/>
  <c r="N78"/>
  <c r="O78"/>
  <c r="P78"/>
  <c r="R78"/>
  <c r="T78"/>
  <c r="E79"/>
  <c r="F79"/>
  <c r="K79"/>
  <c r="L79"/>
  <c r="M79"/>
  <c r="N79"/>
  <c r="O79"/>
  <c r="P79"/>
  <c r="Q79"/>
  <c r="R79"/>
  <c r="T79"/>
  <c r="E80"/>
  <c r="F80"/>
  <c r="K80"/>
  <c r="L80"/>
  <c r="M80"/>
  <c r="N80"/>
  <c r="O80"/>
  <c r="P80"/>
  <c r="Q80"/>
  <c r="R80"/>
  <c r="T80"/>
  <c r="E81"/>
  <c r="F81"/>
  <c r="K81"/>
  <c r="L81"/>
  <c r="M81"/>
  <c r="N81"/>
  <c r="O81"/>
  <c r="P81"/>
  <c r="R81"/>
  <c r="T81"/>
  <c r="E82"/>
  <c r="F82"/>
  <c r="K82"/>
  <c r="L82"/>
  <c r="M82"/>
  <c r="N82"/>
  <c r="O82"/>
  <c r="P82"/>
  <c r="R82"/>
  <c r="T82"/>
  <c r="E83"/>
  <c r="F83"/>
  <c r="K83"/>
  <c r="L83"/>
  <c r="M83"/>
  <c r="N83"/>
  <c r="O83"/>
  <c r="P83"/>
  <c r="R83"/>
  <c r="T83"/>
  <c r="E84"/>
  <c r="F84"/>
  <c r="K84"/>
  <c r="L84"/>
  <c r="M84"/>
  <c r="N84"/>
  <c r="O84"/>
  <c r="P84"/>
  <c r="R84"/>
  <c r="T84"/>
  <c r="E85"/>
  <c r="F85"/>
  <c r="K85"/>
  <c r="L85"/>
  <c r="M85"/>
  <c r="N85"/>
  <c r="O85"/>
  <c r="P85"/>
  <c r="R85"/>
  <c r="T85"/>
  <c r="E86"/>
  <c r="F86"/>
  <c r="K86"/>
  <c r="L86"/>
  <c r="M86"/>
  <c r="N86"/>
  <c r="O86"/>
  <c r="P86"/>
  <c r="R86"/>
  <c r="T86"/>
  <c r="D77"/>
  <c r="D78"/>
  <c r="D79"/>
  <c r="D80"/>
  <c r="D81"/>
  <c r="D82"/>
  <c r="D83"/>
  <c r="D84"/>
  <c r="D85"/>
  <c r="D86"/>
  <c r="BN1" l="1"/>
  <c r="AC1"/>
  <c r="AC6" l="1"/>
  <c r="BN6" l="1"/>
  <c r="AO134"/>
  <c r="BO6"/>
  <c r="BQ6" l="1"/>
  <c r="BR6" s="1"/>
  <c r="BS6" s="1"/>
  <c r="BQ5"/>
  <c r="BR5" s="1"/>
  <c r="BS5" s="1"/>
  <c r="D76"/>
  <c r="D134"/>
  <c r="AD6"/>
  <c r="AF6" l="1"/>
  <c r="AG6" s="1"/>
  <c r="AH6" s="1"/>
  <c r="AF5"/>
  <c r="AG5" s="1"/>
  <c r="AH5" s="1"/>
</calcChain>
</file>

<file path=xl/sharedStrings.xml><?xml version="1.0" encoding="utf-8"?>
<sst xmlns="http://schemas.openxmlformats.org/spreadsheetml/2006/main" count="954" uniqueCount="79">
  <si>
    <t>3B vs 3A Nlbs(manure+biosolids+fert) Applied per Acre</t>
  </si>
  <si>
    <t>Graph Title</t>
  </si>
  <si>
    <t>3B vs 3A Plbs(manure+biosolids+fert) Applied per Acre</t>
  </si>
  <si>
    <t>County Name</t>
  </si>
  <si>
    <t>State</t>
  </si>
  <si>
    <t>County Acres by Land Use</t>
  </si>
  <si>
    <t>x=y line</t>
  </si>
  <si>
    <t>FIPS</t>
  </si>
  <si>
    <t>Totals</t>
  </si>
  <si>
    <t>3A Nlbs(manure+biosolids+fert) Applied per Land Use Acre</t>
  </si>
  <si>
    <t>3B Nlbs(manure+biosolids+fert) Applied per Land Use Acre</t>
  </si>
  <si>
    <t>Min/Max</t>
  </si>
  <si>
    <t>x</t>
  </si>
  <si>
    <t>y</t>
  </si>
  <si>
    <t>3A Plbs(manure+biosolids+fert) Applied per Land Use Acre</t>
  </si>
  <si>
    <t>3B Plbs(manure+biosolids+fert) Applied per Land Use Acre</t>
  </si>
  <si>
    <t>Nlbs(manure+biosolids+fert) Applied by Land Use</t>
  </si>
  <si>
    <t>Plbs(manure+biosolids+fert) Applied by Land Use</t>
  </si>
  <si>
    <t>LoadSourceShortName</t>
  </si>
  <si>
    <t>Nlbs(manure+biosolids+fert) Applied per Land Use Acre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</si>
  <si>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</si>
  <si>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</si>
  <si>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</si>
  <si>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</si>
  <si>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</si>
  <si>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</si>
  <si>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</si>
  <si>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</si>
  <si>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</si>
  <si>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</si>
  <si>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</si>
  <si>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</si>
  <si>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</si>
  <si>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</si>
  <si>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</si>
  <si>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</si>
  <si>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</si>
  <si>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</si>
  <si>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</si>
  <si>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</si>
  <si>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t>Totals 2012</t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</si>
  <si>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</si>
  <si>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</si>
  <si>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</si>
  <si>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</si>
  <si>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</si>
  <si>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</si>
  <si>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</si>
  <si>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</si>
  <si>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</si>
  <si>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</si>
  <si>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</si>
  <si>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</si>
  <si>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</si>
  <si>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</si>
  <si>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</si>
  <si>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</si>
  <si>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</si>
  <si>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</si>
  <si>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</si>
  <si>
    <t>Jefferson</t>
  </si>
  <si>
    <t>West Virginia Acres/Landuse</t>
  </si>
  <si>
    <t>West Virginia 3A Loads</t>
  </si>
  <si>
    <t>West Virginia 3A Loads/Acre Land Use</t>
  </si>
  <si>
    <t>West Virginia 3A Loads/Acre Landuse</t>
  </si>
  <si>
    <t>West Virginia 3B Loads</t>
  </si>
  <si>
    <t>West Virginia 3B Loads/Acre Land Use</t>
  </si>
  <si>
    <t>West Virginia 3B Loads/ Acre Landuse</t>
  </si>
  <si>
    <t>Berkeley</t>
  </si>
  <si>
    <t>WV</t>
  </si>
  <si>
    <t>Grant</t>
  </si>
  <si>
    <t>Hampshire</t>
  </si>
  <si>
    <t>Hardy</t>
  </si>
  <si>
    <t>Mineral</t>
  </si>
  <si>
    <t>Monroe</t>
  </si>
  <si>
    <t>Morgan</t>
  </si>
  <si>
    <t>Pendleton</t>
  </si>
  <si>
    <t>Preston</t>
  </si>
  <si>
    <t>Tucker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</si>
</sst>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Sheet1!$AC$1</c:f>
          <c:strCache>
            <c:ptCount val="1"/>
            <c:pt idx="0">
              <c:v>3B vs 3A Nlbs(manure+biosolids+fert) Applied per Acre gom 2007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Sheet1!$AA$1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633048993875764"/>
                  <c:y val="0.19466462525517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Sheet1!$AC$6:$AC$15</c:f>
              <c:numCache>
                <c:formatCode>General</c:formatCode>
                <c:ptCount val="10"/>
                <c:pt idx="0">
                  <c:v>105.32993300352238</c:v>
                </c:pt>
                <c:pt idx="1">
                  <c:v>124.28463788652849</c:v>
                </c:pt>
                <c:pt idx="2">
                  <c:v>119.32942111250451</c:v>
                </c:pt>
                <c:pt idx="3">
                  <c:v>102.93581603729635</c:v>
                </c:pt>
                <c:pt idx="4">
                  <c:v>133.21624737636617</c:v>
                </c:pt>
                <c:pt idx="5">
                  <c:v>124.38075390216525</c:v>
                </c:pt>
                <c:pt idx="6">
                  <c:v>127.13620944142801</c:v>
                </c:pt>
                <c:pt idx="7">
                  <c:v>119.79542826560501</c:v>
                </c:pt>
                <c:pt idx="8">
                  <c:v>130.61856498119116</c:v>
                </c:pt>
                <c:pt idx="9">
                  <c:v>140.60364996417613</c:v>
                </c:pt>
              </c:numCache>
            </c:numRef>
          </c:xVal>
          <c:yVal>
            <c:numRef>
              <c:f>Sheet1!$AD$6:$AD$15</c:f>
              <c:numCache>
                <c:formatCode>General</c:formatCode>
                <c:ptCount val="10"/>
                <c:pt idx="0">
                  <c:v>131.42533194334874</c:v>
                </c:pt>
                <c:pt idx="1">
                  <c:v>115.55905898295416</c:v>
                </c:pt>
                <c:pt idx="2">
                  <c:v>120.96540297604119</c:v>
                </c:pt>
                <c:pt idx="3">
                  <c:v>146.85298758204485</c:v>
                </c:pt>
                <c:pt idx="4">
                  <c:v>151.41760022916012</c:v>
                </c:pt>
                <c:pt idx="5">
                  <c:v>120.89525207633194</c:v>
                </c:pt>
                <c:pt idx="6">
                  <c:v>124.72020599404047</c:v>
                </c:pt>
                <c:pt idx="7">
                  <c:v>124.5844507964547</c:v>
                </c:pt>
                <c:pt idx="8">
                  <c:v>134.86018059870429</c:v>
                </c:pt>
                <c:pt idx="9">
                  <c:v>145.68752961754075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E0-4A18-8BE7-38FCAF5712AB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227.12640034374016</c:v>
                </c:pt>
              </c:numCache>
            </c:numRef>
          </c:xVal>
          <c:yVal>
            <c:numRef>
              <c:f>Sheet1!$AH$5:$AH$6</c:f>
              <c:numCache>
                <c:formatCode>General</c:formatCode>
                <c:ptCount val="2"/>
                <c:pt idx="0">
                  <c:v>0</c:v>
                </c:pt>
                <c:pt idx="1">
                  <c:v>227.12640034374016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5E0-4A18-8BE7-38FCAF5712AB}"/>
            </c:ext>
          </c:extLst>
        </c:ser>
        <c:dLbls/>
        <c:axId val="126787968"/>
        <c:axId val="126789888"/>
      </c:scatterChart>
      <c:valAx>
        <c:axId val="1267879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NLbs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89888"/>
        <c:crosses val="autoZero"/>
        <c:crossBetween val="midCat"/>
      </c:valAx>
      <c:valAx>
        <c:axId val="1267898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NLbs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787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00000000000013"/>
          <c:y val="0.46135170603674541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Sheet1!$BN$1</c:f>
          <c:strCache>
            <c:ptCount val="1"/>
            <c:pt idx="0">
              <c:v>3B vs 3A Plbs(manure+biosolids+fert) Applied per Acre oac 2007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8381452318461"/>
          <c:y val="0.21842592592592591"/>
          <c:w val="0.53684951881014875"/>
          <c:h val="0.57600320793234172"/>
        </c:manualLayout>
      </c:layout>
      <c:scatterChart>
        <c:scatterStyle val="lineMarker"/>
        <c:ser>
          <c:idx val="0"/>
          <c:order val="0"/>
          <c:tx>
            <c:strRef>
              <c:f>Sheet1!$BL$1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2056364829396333"/>
                  <c:y val="0.21359361329833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Sheet1!$BN$6:$BN$15</c:f>
              <c:numCache>
                <c:formatCode>General</c:formatCode>
                <c:ptCount val="10"/>
                <c:pt idx="0">
                  <c:v>8.5161901711519772E-2</c:v>
                </c:pt>
                <c:pt idx="1">
                  <c:v>3.1166007020404046E-2</c:v>
                </c:pt>
                <c:pt idx="2">
                  <c:v>0.22154837120778378</c:v>
                </c:pt>
                <c:pt idx="3">
                  <c:v>0.98436157341936958</c:v>
                </c:pt>
                <c:pt idx="4">
                  <c:v>0.99178657427807693</c:v>
                </c:pt>
                <c:pt idx="5">
                  <c:v>3.1116131696918674</c:v>
                </c:pt>
                <c:pt idx="6">
                  <c:v>0.65360786022128403</c:v>
                </c:pt>
                <c:pt idx="7">
                  <c:v>8.5174737974767462E-2</c:v>
                </c:pt>
                <c:pt idx="8">
                  <c:v>1.7253808421981563E-2</c:v>
                </c:pt>
                <c:pt idx="9">
                  <c:v>0.81475362970265452</c:v>
                </c:pt>
              </c:numCache>
            </c:numRef>
          </c:xVal>
          <c:yVal>
            <c:numRef>
              <c:f>Sheet1!$BO$6:$BO$29</c:f>
              <c:numCache>
                <c:formatCode>General</c:formatCode>
                <c:ptCount val="24"/>
                <c:pt idx="0">
                  <c:v>0.16710937762199785</c:v>
                </c:pt>
                <c:pt idx="1">
                  <c:v>3.248757668066847E-2</c:v>
                </c:pt>
                <c:pt idx="2">
                  <c:v>0.24122654323850642</c:v>
                </c:pt>
                <c:pt idx="3">
                  <c:v>2.2835843607022421</c:v>
                </c:pt>
                <c:pt idx="4">
                  <c:v>2.4160810169579632</c:v>
                </c:pt>
                <c:pt idx="5">
                  <c:v>3.3287514011295647</c:v>
                </c:pt>
                <c:pt idx="6">
                  <c:v>0.71529072469049282</c:v>
                </c:pt>
                <c:pt idx="7">
                  <c:v>0.11881368343011338</c:v>
                </c:pt>
                <c:pt idx="8">
                  <c:v>2.6695595914596446E-2</c:v>
                </c:pt>
                <c:pt idx="9">
                  <c:v>1.1011141886391638</c:v>
                </c:pt>
                <c:pt idx="10">
                  <c:v>1.8278634232235096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68-4A54-BDB2-062E5691574C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Sheet1!$BR$5:$BR$6</c:f>
              <c:numCache>
                <c:formatCode>General</c:formatCode>
                <c:ptCount val="2"/>
                <c:pt idx="0">
                  <c:v>0</c:v>
                </c:pt>
                <c:pt idx="1">
                  <c:v>4.9931271016943466</c:v>
                </c:pt>
              </c:numCache>
            </c:numRef>
          </c:xVal>
          <c:yVal>
            <c:numRef>
              <c:f>Sheet1!$BS$5:$BS$6</c:f>
              <c:numCache>
                <c:formatCode>General</c:formatCode>
                <c:ptCount val="2"/>
                <c:pt idx="0">
                  <c:v>0</c:v>
                </c:pt>
                <c:pt idx="1">
                  <c:v>4.9931271016943466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D68-4A54-BDB2-062E5691574C}"/>
            </c:ext>
          </c:extLst>
        </c:ser>
        <c:dLbls/>
        <c:axId val="142493568"/>
        <c:axId val="142520320"/>
      </c:scatterChart>
      <c:valAx>
        <c:axId val="1424935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PLbs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20320"/>
        <c:crosses val="autoZero"/>
        <c:crossBetween val="midCat"/>
      </c:valAx>
      <c:valAx>
        <c:axId val="14252032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PLbs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49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55555555555578"/>
          <c:y val="0.45209244677748622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209550</xdr:colOff>
      <xdr:row>1</xdr:row>
      <xdr:rowOff>76472</xdr:rowOff>
    </xdr:from>
    <xdr:to>
      <xdr:col>34</xdr:col>
      <xdr:colOff>408214</xdr:colOff>
      <xdr:row>30</xdr:row>
      <xdr:rowOff>159538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93617</xdr:colOff>
      <xdr:row>1</xdr:row>
      <xdr:rowOff>129539</xdr:rowOff>
    </xdr:from>
    <xdr:to>
      <xdr:col>70</xdr:col>
      <xdr:colOff>583357</xdr:colOff>
      <xdr:row>27</xdr:row>
      <xdr:rowOff>54428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145"/>
  <sheetViews>
    <sheetView tabSelected="1" topLeftCell="AB1" zoomScale="70" zoomScaleNormal="70" workbookViewId="0">
      <selection activeCell="BP31" sqref="BP31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23" width="0" hidden="1" customWidth="1"/>
    <col min="24" max="24" width="0" style="2" hidden="1" customWidth="1"/>
    <col min="25" max="25" width="13.5703125" bestFit="1" customWidth="1"/>
    <col min="26" max="26" width="9.140625"/>
    <col min="27" max="27" width="54" customWidth="1"/>
    <col min="28" max="28" width="9.140625"/>
    <col min="29" max="29" width="15.7109375" customWidth="1"/>
    <col min="30" max="30" width="13.140625" customWidth="1"/>
    <col min="31" max="31" width="9.140625"/>
    <col min="32" max="33" width="11.140625" bestFit="1" customWidth="1"/>
    <col min="34" max="35" width="9.140625"/>
    <col min="36" max="36" width="0" style="4" hidden="1" customWidth="1"/>
    <col min="37" max="37" width="5.42578125" style="2" hidden="1" customWidth="1"/>
    <col min="38" max="41" width="0" hidden="1" customWidth="1"/>
    <col min="42" max="42" width="11.7109375" hidden="1" customWidth="1"/>
    <col min="43" max="60" width="0" hidden="1" customWidth="1"/>
    <col min="61" max="61" width="0" style="4" hidden="1" customWidth="1"/>
    <col min="62" max="62" width="13.42578125" style="11" customWidth="1"/>
    <col min="63" max="63" width="18.5703125" style="11" customWidth="1"/>
    <col min="64" max="64" width="36.140625" style="11" customWidth="1"/>
    <col min="65" max="65" width="8.85546875" style="11"/>
    <col min="66" max="66" width="16.28515625" style="11" customWidth="1"/>
    <col min="67" max="16384" width="8.85546875" style="11"/>
  </cols>
  <sheetData>
    <row r="1" spans="1:72" customFormat="1" ht="75.75">
      <c r="A1" s="1" t="s">
        <v>61</v>
      </c>
      <c r="X1" s="2"/>
      <c r="Y1" s="3" t="s">
        <v>20</v>
      </c>
      <c r="Z1" s="21" t="s">
        <v>21</v>
      </c>
      <c r="AA1" s="3" t="s">
        <v>0</v>
      </c>
      <c r="AB1" s="3" t="s">
        <v>1</v>
      </c>
      <c r="AC1" s="3" t="str">
        <f>AA1&amp;" "&amp;Z1</f>
        <v>3B vs 3A Nlbs(manure+biosolids+fert) Applied per Acre gom 2007</v>
      </c>
      <c r="AJ1" s="4"/>
      <c r="AK1" s="2"/>
      <c r="AL1" s="1" t="s">
        <v>61</v>
      </c>
      <c r="BI1" s="4"/>
      <c r="BJ1" s="3" t="s">
        <v>20</v>
      </c>
      <c r="BK1" s="21" t="s">
        <v>28</v>
      </c>
      <c r="BL1" s="3" t="s">
        <v>2</v>
      </c>
      <c r="BM1" s="3" t="s">
        <v>1</v>
      </c>
      <c r="BN1" s="3" t="str">
        <f>BL1&amp;" "&amp;BK1</f>
        <v>3B vs 3A Plbs(manure+biosolids+fert) Applied per Acre oac 2007</v>
      </c>
      <c r="BT1" s="4"/>
    </row>
    <row r="2" spans="1:72" customFormat="1" ht="45">
      <c r="A2" s="3"/>
      <c r="B2" s="3" t="s">
        <v>3</v>
      </c>
      <c r="C2" s="3" t="s">
        <v>4</v>
      </c>
      <c r="D2" s="3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Y2" s="3"/>
      <c r="Z2" s="3"/>
      <c r="AA2" s="3"/>
      <c r="AB2" s="3"/>
      <c r="AC2" s="3"/>
      <c r="AF2" t="s">
        <v>6</v>
      </c>
      <c r="AJ2" s="6"/>
      <c r="AK2" s="2"/>
      <c r="AL2" s="3"/>
      <c r="AM2" s="3" t="s">
        <v>3</v>
      </c>
      <c r="AN2" s="3" t="s">
        <v>4</v>
      </c>
      <c r="AO2" s="3" t="s">
        <v>5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4"/>
      <c r="BJ2" s="3"/>
      <c r="BK2" s="3"/>
      <c r="BL2" s="3"/>
      <c r="BM2" s="3"/>
      <c r="BN2" s="3"/>
      <c r="BQ2" t="s">
        <v>6</v>
      </c>
      <c r="BT2" s="4"/>
    </row>
    <row r="3" spans="1:72" customFormat="1">
      <c r="A3" s="20"/>
      <c r="B3" s="20">
        <v>2012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5"/>
      <c r="Y3" s="3"/>
      <c r="Z3" s="3"/>
      <c r="AA3" s="3"/>
      <c r="AB3" s="3"/>
      <c r="AC3" s="3"/>
      <c r="AJ3" s="6"/>
      <c r="AK3" s="2"/>
      <c r="AL3" s="20"/>
      <c r="AM3" s="20">
        <v>2012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4"/>
      <c r="BJ3" s="3"/>
      <c r="BK3" s="3"/>
      <c r="BL3" s="3"/>
      <c r="BM3" s="3"/>
      <c r="BN3" s="3"/>
      <c r="BT3" s="4"/>
    </row>
    <row r="4" spans="1:72" s="9" customFormat="1" ht="120">
      <c r="A4" s="3" t="s">
        <v>7</v>
      </c>
      <c r="B4" s="3"/>
      <c r="C4" s="3"/>
      <c r="D4" s="3" t="s">
        <v>41</v>
      </c>
      <c r="E4" s="3" t="s">
        <v>42</v>
      </c>
      <c r="F4" s="3" t="s">
        <v>43</v>
      </c>
      <c r="G4" s="3" t="s">
        <v>44</v>
      </c>
      <c r="H4" s="3" t="s">
        <v>45</v>
      </c>
      <c r="I4" s="3" t="s">
        <v>46</v>
      </c>
      <c r="J4" s="3" t="s">
        <v>47</v>
      </c>
      <c r="K4" s="3" t="s">
        <v>48</v>
      </c>
      <c r="L4" s="3" t="s">
        <v>49</v>
      </c>
      <c r="M4" s="3" t="s">
        <v>50</v>
      </c>
      <c r="N4" s="3" t="s">
        <v>51</v>
      </c>
      <c r="O4" s="3" t="s">
        <v>52</v>
      </c>
      <c r="P4" s="3" t="s">
        <v>53</v>
      </c>
      <c r="Q4" s="3" t="s">
        <v>54</v>
      </c>
      <c r="R4" s="3" t="s">
        <v>55</v>
      </c>
      <c r="S4" s="3" t="s">
        <v>56</v>
      </c>
      <c r="T4" s="3" t="s">
        <v>57</v>
      </c>
      <c r="U4" s="3" t="s">
        <v>58</v>
      </c>
      <c r="V4" s="3" t="s">
        <v>59</v>
      </c>
      <c r="W4" s="3" t="s">
        <v>8</v>
      </c>
      <c r="X4" s="5"/>
      <c r="Y4" s="3"/>
      <c r="Z4" s="3"/>
      <c r="AA4" s="3"/>
      <c r="AB4" s="3"/>
      <c r="AC4" s="3" t="s">
        <v>9</v>
      </c>
      <c r="AD4" s="3" t="s">
        <v>10</v>
      </c>
      <c r="AE4" s="3"/>
      <c r="AF4" s="3" t="s">
        <v>11</v>
      </c>
      <c r="AG4" s="3" t="s">
        <v>12</v>
      </c>
      <c r="AH4" s="3" t="s">
        <v>13</v>
      </c>
      <c r="AI4" s="3"/>
      <c r="AJ4" s="6"/>
      <c r="AK4" s="7"/>
      <c r="AL4" s="3" t="s">
        <v>7</v>
      </c>
      <c r="AM4" s="3"/>
      <c r="AN4" s="3"/>
      <c r="AO4" s="3" t="s">
        <v>41</v>
      </c>
      <c r="AP4" s="3" t="s">
        <v>42</v>
      </c>
      <c r="AQ4" s="3" t="s">
        <v>43</v>
      </c>
      <c r="AR4" s="3" t="s">
        <v>44</v>
      </c>
      <c r="AS4" s="3" t="s">
        <v>45</v>
      </c>
      <c r="AT4" s="3" t="s">
        <v>46</v>
      </c>
      <c r="AU4" s="3" t="s">
        <v>47</v>
      </c>
      <c r="AV4" s="3" t="s">
        <v>48</v>
      </c>
      <c r="AW4" s="3" t="s">
        <v>49</v>
      </c>
      <c r="AX4" s="3" t="s">
        <v>50</v>
      </c>
      <c r="AY4" s="3" t="s">
        <v>51</v>
      </c>
      <c r="AZ4" s="3" t="s">
        <v>52</v>
      </c>
      <c r="BA4" s="3" t="s">
        <v>53</v>
      </c>
      <c r="BB4" s="3" t="s">
        <v>54</v>
      </c>
      <c r="BC4" s="3" t="s">
        <v>55</v>
      </c>
      <c r="BD4" s="3" t="s">
        <v>56</v>
      </c>
      <c r="BE4" s="3" t="s">
        <v>57</v>
      </c>
      <c r="BF4" s="3" t="s">
        <v>58</v>
      </c>
      <c r="BG4" s="3" t="s">
        <v>59</v>
      </c>
      <c r="BH4" s="3" t="s">
        <v>8</v>
      </c>
      <c r="BI4" s="8"/>
      <c r="BJ4" s="3"/>
      <c r="BK4" s="3"/>
      <c r="BL4" s="3"/>
      <c r="BM4" s="3"/>
      <c r="BN4" s="3" t="s">
        <v>14</v>
      </c>
      <c r="BO4" s="3" t="s">
        <v>15</v>
      </c>
      <c r="BP4" s="3"/>
      <c r="BQ4" s="3" t="s">
        <v>11</v>
      </c>
      <c r="BR4" s="3" t="s">
        <v>12</v>
      </c>
      <c r="BS4" s="3" t="s">
        <v>13</v>
      </c>
      <c r="BT4" s="8"/>
    </row>
    <row r="5" spans="1:72" customFormat="1">
      <c r="A5" s="16">
        <v>54003</v>
      </c>
      <c r="B5" s="16" t="s">
        <v>68</v>
      </c>
      <c r="C5" s="16" t="s">
        <v>69</v>
      </c>
      <c r="D5">
        <v>3142.5451645851099</v>
      </c>
      <c r="E5">
        <v>257.45480580627901</v>
      </c>
      <c r="F5">
        <v>1521.9999911785101</v>
      </c>
      <c r="G5">
        <v>2744.9029693510402</v>
      </c>
      <c r="H5">
        <v>57365.628752231598</v>
      </c>
      <c r="I5">
        <v>11.7949999030679</v>
      </c>
      <c r="J5">
        <v>96.084998693317203</v>
      </c>
      <c r="K5">
        <v>1253.0000084042499</v>
      </c>
      <c r="L5">
        <v>18089.0003538132</v>
      </c>
      <c r="M5">
        <v>18339.999749183698</v>
      </c>
      <c r="N5">
        <v>73.810500152409105</v>
      </c>
      <c r="O5">
        <v>3475.7909483909598</v>
      </c>
      <c r="P5">
        <v>1008.07198572159</v>
      </c>
      <c r="Q5">
        <v>0</v>
      </c>
      <c r="R5">
        <v>1124.8463222384501</v>
      </c>
      <c r="S5">
        <v>1125.9999860525099</v>
      </c>
      <c r="T5">
        <v>92.153675466775894</v>
      </c>
      <c r="U5">
        <v>5.0620000879280296</v>
      </c>
      <c r="V5">
        <v>115.791999816895</v>
      </c>
      <c r="W5">
        <v>109843.93921107758</v>
      </c>
      <c r="X5" s="2"/>
      <c r="Y5" s="10"/>
      <c r="Z5" s="10"/>
      <c r="AA5" s="10"/>
      <c r="AB5" s="10" t="s">
        <v>7</v>
      </c>
      <c r="AC5" s="10"/>
      <c r="AD5" s="10"/>
      <c r="AE5" s="10"/>
      <c r="AF5" s="3">
        <f>MIN(AC6:AD29)</f>
        <v>102.93581603729635</v>
      </c>
      <c r="AG5" s="3">
        <f>AF5-AF5</f>
        <v>0</v>
      </c>
      <c r="AH5" s="10">
        <f>AG5</f>
        <v>0</v>
      </c>
      <c r="AI5" s="10"/>
      <c r="AJ5" s="4"/>
      <c r="AK5" s="2"/>
      <c r="AL5" s="16">
        <v>54003</v>
      </c>
      <c r="AM5" s="16" t="s">
        <v>68</v>
      </c>
      <c r="AN5" s="16" t="s">
        <v>69</v>
      </c>
      <c r="AO5">
        <v>3142.5451645851099</v>
      </c>
      <c r="AP5">
        <v>257.45480580627901</v>
      </c>
      <c r="AQ5">
        <v>1521.9999911785101</v>
      </c>
      <c r="AR5">
        <v>2744.9029693510402</v>
      </c>
      <c r="AS5">
        <v>57365.628752231598</v>
      </c>
      <c r="AT5">
        <v>11.7949999030679</v>
      </c>
      <c r="AU5">
        <v>96.084998693317203</v>
      </c>
      <c r="AV5">
        <v>1253.0000084042499</v>
      </c>
      <c r="AW5">
        <v>18089.0003538132</v>
      </c>
      <c r="AX5">
        <v>18339.999749183698</v>
      </c>
      <c r="AY5">
        <v>73.810500152409105</v>
      </c>
      <c r="AZ5">
        <v>3475.7909483909598</v>
      </c>
      <c r="BA5">
        <v>1008.07198572159</v>
      </c>
      <c r="BB5">
        <v>0</v>
      </c>
      <c r="BC5">
        <v>1124.8463222384501</v>
      </c>
      <c r="BD5">
        <v>1125.9999860525099</v>
      </c>
      <c r="BE5">
        <v>92.153675466775894</v>
      </c>
      <c r="BF5">
        <v>5.0620000879280296</v>
      </c>
      <c r="BG5">
        <v>115.791999816895</v>
      </c>
      <c r="BH5">
        <v>109843.93921107758</v>
      </c>
      <c r="BI5" s="4"/>
      <c r="BJ5" s="10"/>
      <c r="BK5" s="10"/>
      <c r="BL5" s="10"/>
      <c r="BM5" s="10" t="s">
        <v>7</v>
      </c>
      <c r="BN5" s="10"/>
      <c r="BO5" s="10"/>
      <c r="BP5" s="10"/>
      <c r="BQ5" s="3">
        <f>MIN(BN6:BO29)</f>
        <v>1.7253808421981563E-2</v>
      </c>
      <c r="BR5" s="3">
        <f>BQ5-BQ5</f>
        <v>0</v>
      </c>
      <c r="BS5" s="10">
        <f>BR5</f>
        <v>0</v>
      </c>
      <c r="BT5" s="4"/>
    </row>
    <row r="6" spans="1:72" customFormat="1">
      <c r="A6" s="16">
        <v>54023</v>
      </c>
      <c r="B6" s="16" t="s">
        <v>70</v>
      </c>
      <c r="C6" s="16" t="s">
        <v>69</v>
      </c>
      <c r="D6">
        <v>131.47431943216401</v>
      </c>
      <c r="E6">
        <v>16.525680492311899</v>
      </c>
      <c r="F6">
        <v>759.00001695007097</v>
      </c>
      <c r="G6">
        <v>0</v>
      </c>
      <c r="H6">
        <v>0</v>
      </c>
      <c r="I6">
        <v>1347.27699951828</v>
      </c>
      <c r="J6">
        <v>9546.4141431897897</v>
      </c>
      <c r="K6">
        <v>774.99999120086397</v>
      </c>
      <c r="L6">
        <v>16196.9998667538</v>
      </c>
      <c r="M6">
        <v>41015.0003389716</v>
      </c>
      <c r="N6">
        <v>16.825299657473799</v>
      </c>
      <c r="O6">
        <v>137.447499579284</v>
      </c>
      <c r="P6">
        <v>0</v>
      </c>
      <c r="Q6">
        <v>0</v>
      </c>
      <c r="R6">
        <v>358.88935723900801</v>
      </c>
      <c r="S6">
        <v>0</v>
      </c>
      <c r="T6">
        <v>45.110641158127699</v>
      </c>
      <c r="U6">
        <v>0</v>
      </c>
      <c r="V6">
        <v>0</v>
      </c>
      <c r="W6">
        <v>70345.96415414277</v>
      </c>
      <c r="X6" s="2"/>
      <c r="AB6" s="16">
        <v>54003</v>
      </c>
      <c r="AC6">
        <f>IF($Z$1=$D$62,D63,IF($Z$1=$E$62,E63,IF($Z$1=$F$62,F63,IF($Z$1=$G$62,G63,IF($Z$1=$H$62,H63,IF($Z$1=$I$62,I63,IF($Z$1=$J$62,J63,IF($Z$1=$K$62,K63,IF($Z$1=$L$62,L63,IF($Z$1=$M$62,M63,IF($Z$1=$N$62,N63,IF($Z$1=$O$62,O63,IF($Z$1=$P$62,P63,IF($Z$1=$Q$62,Q63,IF($Z$1=$R$62,R63,IF($Z$1=$S$62,S63,IF($Z$1=$T$62,T63,IF($Z$1=$U$62,U63,IF($Z$1=$V$62,V63,IF($Z$1=$D$75,D76,IF($Z$1=$E$75,E76,IF($Z$1=$F$75,F76,IF($Z$1=$G$75,G76,IF($Z$1=$H$75,H76,IF($Z$1=$I$75,I76,IF($Z$1=$J$75,J76,IF($Z$1=$K$75,K76,IF($Z$1=$L$75,L76,IF($Z$1=$M$75,M76,IF($Z$1=$N$75,N76,IF($Z$1=$O$75,O76,IF($Z$1=$P$75,P76,IF($Z$1=$Q$75,Q76,IF($Z$1=$R$75,R76,IF($Z$1=$S$75,S76,IF($Z$1=$T$75,T76,IF($Z$1=$U$75,U76,V76)))))))))))))))))))))))))))))))))))))</f>
        <v>105.32993300352238</v>
      </c>
      <c r="AD6">
        <f>IF($Z$1=$D$62,D121,IF($Z$1=$E$62,E121,IF($Z$1=$F$62,F121,IF($Z$1=$G$62,G121,IF($Z$1=$H$62,H121,IF($Z$1=$I$62,I121,IF($Z$1=$J$62,J121,IF($Z$1=$K$62,K121,IF($Z$1=$L$62,L121,IF($Z$1=$M$62,$M121,IF($Z$1=$N$62,N121,IF($Z$1=$O$62,O121,IF($Z$1=$P$62,P121,IF($Z$1=$Q$62,Q121,IF($Z$1=$R$62,R121,IF($Z$1=$S$62,S121,IF($Z$1=$T$62,T121,IF($Z$1=$U$62,U121,IF($Z$1=V62,V121,IF($Z$1=$D$133,D134,IF($Z$1=$E$133,E134,IF($Z$1=$F$133,F134,IF($Z$1=$G$133,G134,IF($Z$1=$H$133,H134,IF($Z$1=$I$133,I134,IF($Z$1=$J$133,J134,IF($Z$1=$K$133,K134,IF($Z$1=$L$133,L134,IF($Z$1=$M$133,$M134,IF($Z$1=$N$133,N134,IF($Z$1=$O$133,O134,IF($Z$1=$P$133,P134,IF($Z$1=$Q$133,Q134,IF($Z$1=$R$133,R134,IF($Z$1=$S$133,S134,IF($Z$1=$T$133,T134,IF($Z$1=$U$133,U134,V134)))))))))))))))))))))))))))))))))))))</f>
        <v>131.42533194334874</v>
      </c>
      <c r="AF6" s="10">
        <f>MAX(AC6:AD29)</f>
        <v>151.41760022916012</v>
      </c>
      <c r="AG6" s="10">
        <f>AF6+0.5*AF6</f>
        <v>227.12640034374016</v>
      </c>
      <c r="AH6">
        <f>AG6</f>
        <v>227.12640034374016</v>
      </c>
      <c r="AJ6" s="4"/>
      <c r="AK6" s="2"/>
      <c r="AL6" s="16">
        <v>54023</v>
      </c>
      <c r="AM6" s="16" t="s">
        <v>70</v>
      </c>
      <c r="AN6" s="16" t="s">
        <v>69</v>
      </c>
      <c r="AO6">
        <v>131.47431943216401</v>
      </c>
      <c r="AP6">
        <v>16.525680492311899</v>
      </c>
      <c r="AQ6">
        <v>759.00001695007097</v>
      </c>
      <c r="AR6">
        <v>0</v>
      </c>
      <c r="AS6">
        <v>0</v>
      </c>
      <c r="AT6">
        <v>1347.27699951828</v>
      </c>
      <c r="AU6">
        <v>9546.4141431897897</v>
      </c>
      <c r="AV6">
        <v>774.99999120086397</v>
      </c>
      <c r="AW6">
        <v>16196.9998667538</v>
      </c>
      <c r="AX6">
        <v>41015.0003389716</v>
      </c>
      <c r="AY6">
        <v>16.825299657473799</v>
      </c>
      <c r="AZ6">
        <v>137.447499579284</v>
      </c>
      <c r="BA6">
        <v>0</v>
      </c>
      <c r="BB6">
        <v>0</v>
      </c>
      <c r="BC6">
        <v>358.88935723900801</v>
      </c>
      <c r="BD6">
        <v>0</v>
      </c>
      <c r="BE6">
        <v>45.110641158127699</v>
      </c>
      <c r="BF6">
        <v>0</v>
      </c>
      <c r="BG6">
        <v>0</v>
      </c>
      <c r="BH6">
        <v>70345.96415414277</v>
      </c>
      <c r="BI6" s="4"/>
      <c r="BM6" s="16">
        <v>54003</v>
      </c>
      <c r="BN6">
        <f>IF($BK$1=$D$62,AO63,IF($BK$1=$E$62,AP63,IF($BK$1=$F$62,AQ63,IF($BK$1=$G$62,AR63,IF($BK$1=$H$62,AS63,IF($BK$1=$I$62,AT63,IF($BK$1=$J$62,AU63,IF($BK$1=$K$62,AV63,IF($BK$1=$L$62,AW63,IF($BK$1=$M$62,AX63,IF($BK$1=$N$62,AY63,IF($BK$1=$O$62,AZ63,IF($BK$1=$P$62,BA63,IF($BK$1=$Q$62,BB63,IF($BK$1=$R$62,BC63,IF($BK$1=$S$62,BD63,IF($BK$1=$T$62,BE63,IF($BK$1=$U$62,BF63,IF($BK$1=$V$62,BG63,IF($BK$1=$D$75,AO76,IF($BK$1=$E$75,AP76,IF($BK$1=$F$75,AQ76,IF($BK$1=$G$75,AR76,IF($BK$1=$H$75,AS76,IF($BK$1=$I$75,AT76,IF($BK$1=$J$75,AU76,IF($BK$1=$K$75,AV76,IF($BK$1=$L$75,AW76,IF($BK$1=$M$75,AX76,IF($BK$1=$N$75,AY76,IF($BK$1=$O$75,AZ76,IF($BK$1=$P$75,BA76,IF($BK$1=$Q$75,BB76,IF($BK$1=$R$75,BC76,IF($BK$1=$S$75,BD76,IF($BK$1=$T$75,BE76,IF($BK$1=$U$75,BF76,BG76)))))))))))))))))))))))))))))))))))))</f>
        <v>8.5161901711519772E-2</v>
      </c>
      <c r="BO6">
        <f>IF($BK$1=$D$62,AO121,IF($BK$1=$E$62,AP121,IF($BK$1=$F$62,AQ121,IF($BK$1=$G$62,AR121,IF($BK$1=$H$62,AS121,IF($BK$1=$I$62,AT121,IF($BK$1=$J$62,AU121,IF($BK$1=$K$62,AV121,IF($BK$1=$L$62,AW121,IF($BK$1=$M$62,AX121,IF($BK$1=$N$62,AY121,IF($BK$1=$O$62,AZ121,IF($BK$1=$P$62,BA121,IF($BK$1=$Q$62,BB121,IF($BK$1=$R$62,BC121,IF($BK$1=$S$62,BD121,IF($BK$1=$T$62,BE121,IF($BK$1=$U$62,BF121,IF($BK$1=$V$62,BG121,IF($BK$1=$D$75,AO134,IF($BK$1=$E$75,AP134,IF($BK$1=$F$75,AQ134,IF($BK$1=$G$75,AR134,IF($BK$1=$H$75,AS134,IF($BK$1=$I$75,AT134,IF($BK$1=$J$75,AU134,IF($BK$1=$K$75,AV134,IF($BK$1=$L$75,AW134,IF($BK$1=$M$75,AX134,IF($BK$1=$N$75,AY134,IF($BK$1=$O$75,AZ134,IF($BK$1=$P$75,BA134,IF($BK$1=$Q$75,BB134,IF($BK$1=$R$75,BC134,IF($BK$1=$S$75,BD134,IF($BK$1=$T$75,BE134,IF($BK$1=$U$75,BF134,BG134)))))))))))))))))))))))))))))))))))))</f>
        <v>0.16710937762199785</v>
      </c>
      <c r="BQ6" s="10">
        <f>MAX(BN6:BO29)</f>
        <v>3.3287514011295647</v>
      </c>
      <c r="BR6" s="10">
        <f>BQ6+0.5*BQ6</f>
        <v>4.9931271016943466</v>
      </c>
      <c r="BS6">
        <f>BR6</f>
        <v>4.9931271016943466</v>
      </c>
      <c r="BT6" s="4"/>
    </row>
    <row r="7" spans="1:72" customFormat="1" ht="14.1" customHeight="1">
      <c r="A7" s="16">
        <v>54027</v>
      </c>
      <c r="B7" s="16" t="s">
        <v>71</v>
      </c>
      <c r="C7" s="16" t="s">
        <v>69</v>
      </c>
      <c r="D7">
        <v>789.73412418365501</v>
      </c>
      <c r="E7">
        <v>127.265847891569</v>
      </c>
      <c r="F7">
        <v>779.99999856948898</v>
      </c>
      <c r="G7">
        <v>0</v>
      </c>
      <c r="H7">
        <v>0</v>
      </c>
      <c r="I7">
        <v>2681.1659688949599</v>
      </c>
      <c r="J7">
        <v>18745.342370033301</v>
      </c>
      <c r="K7">
        <v>1568.0000154972099</v>
      </c>
      <c r="L7">
        <v>25293.999805450399</v>
      </c>
      <c r="M7">
        <v>39681.999603271499</v>
      </c>
      <c r="N7">
        <v>82.001299411058397</v>
      </c>
      <c r="O7">
        <v>1421.0000023841901</v>
      </c>
      <c r="P7">
        <v>79.000000245869202</v>
      </c>
      <c r="Q7">
        <v>0</v>
      </c>
      <c r="R7">
        <v>352.23693680763199</v>
      </c>
      <c r="S7">
        <v>130.11399793624901</v>
      </c>
      <c r="T7">
        <v>56.763063535094297</v>
      </c>
      <c r="U7">
        <v>0</v>
      </c>
      <c r="V7">
        <v>0</v>
      </c>
      <c r="W7">
        <v>91788.62303411217</v>
      </c>
      <c r="X7" s="2"/>
      <c r="AB7" s="16">
        <v>54023</v>
      </c>
      <c r="AC7">
        <f t="shared" ref="AC7:AC16" si="0">IF($Z$1=$D$62,D64,IF($Z$1=$E$62,E64,IF($Z$1=$F$62,F64,IF($Z$1=$G$62,G64,IF($Z$1=$H$62,H64,IF($Z$1=$I$62,I64,IF($Z$1=$J$62,J64,IF($Z$1=$K$62,K64,IF($Z$1=$L$62,L64,IF($Z$1=$M$62,M64,IF($Z$1=$N$62,N64,IF($Z$1=$O$62,O64,IF($Z$1=$P$62,P64,IF($Z$1=$Q$62,Q64,IF($Z$1=$R$62,R64,IF($Z$1=$S$62,S64,IF($Z$1=$T$62,T64,IF($Z$1=$U$62,U64,IF($Z$1=$V$62,V64,IF($Z$1=$D$75,D77,IF($Z$1=$E$75,E77,IF($Z$1=$F$75,F77,IF($Z$1=$G$75,G77,IF($Z$1=$H$75,H77,IF($Z$1=$I$75,I77,IF($Z$1=$J$75,J77,IF($Z$1=$K$75,K77,IF($Z$1=$L$75,L77,IF($Z$1=$M$75,M77,IF($Z$1=$N$75,N77,IF($Z$1=$O$75,O77,IF($Z$1=$P$75,P77,IF($Z$1=$Q$75,Q77,IF($Z$1=$R$75,R77,IF($Z$1=$S$75,S77,IF($Z$1=$T$75,T77,IF($Z$1=$U$75,U77,V77)))))))))))))))))))))))))))))))))))))</f>
        <v>124.28463788652849</v>
      </c>
      <c r="AD7">
        <f t="shared" ref="AD7:AD16" si="1">IF($Z$1=$D$62,D122,IF($Z$1=$E$62,E122,IF($Z$1=$F$62,F122,IF($Z$1=$G$62,G122,IF($Z$1=$H$62,H122,IF($Z$1=$I$62,I122,IF($Z$1=$J$62,J122,IF($Z$1=$K$62,K122,IF($Z$1=$L$62,L122,IF($Z$1=$M$62,$M122,IF($Z$1=$N$62,N122,IF($Z$1=$O$62,O122,IF($Z$1=$P$62,P122,IF($Z$1=$Q$62,Q122,IF($Z$1=$R$62,R122,IF($Z$1=$S$62,S122,IF($Z$1=$T$62,T122,IF($Z$1=$U$62,U122,IF($Z$1=V63,V122,IF($Z$1=$D$133,D135,IF($Z$1=$E$133,E135,IF($Z$1=$F$133,F135,IF($Z$1=$G$133,G135,IF($Z$1=$H$133,H135,IF($Z$1=$I$133,I135,IF($Z$1=$J$133,J135,IF($Z$1=$K$133,K135,IF($Z$1=$L$133,L135,IF($Z$1=$M$133,$M135,IF($Z$1=$N$133,N135,IF($Z$1=$O$133,O135,IF($Z$1=$P$133,P135,IF($Z$1=$Q$133,Q135,IF($Z$1=$R$133,R135,IF($Z$1=$S$133,S135,IF($Z$1=$T$133,T135,IF($Z$1=$U$133,U135,V135)))))))))))))))))))))))))))))))))))))</f>
        <v>115.55905898295416</v>
      </c>
      <c r="AJ7" s="4"/>
      <c r="AK7" s="2"/>
      <c r="AL7" s="16">
        <v>54027</v>
      </c>
      <c r="AM7" s="16" t="s">
        <v>71</v>
      </c>
      <c r="AN7" s="16" t="s">
        <v>69</v>
      </c>
      <c r="AO7">
        <v>789.73412418365501</v>
      </c>
      <c r="AP7">
        <v>127.265847891569</v>
      </c>
      <c r="AQ7">
        <v>779.99999856948898</v>
      </c>
      <c r="AR7">
        <v>0</v>
      </c>
      <c r="AS7">
        <v>0</v>
      </c>
      <c r="AT7">
        <v>2681.1659688949599</v>
      </c>
      <c r="AU7">
        <v>18745.342370033301</v>
      </c>
      <c r="AV7">
        <v>1568.0000154972099</v>
      </c>
      <c r="AW7">
        <v>25293.999805450399</v>
      </c>
      <c r="AX7">
        <v>39681.999603271499</v>
      </c>
      <c r="AY7">
        <v>82.001299411058397</v>
      </c>
      <c r="AZ7">
        <v>1421.0000023841901</v>
      </c>
      <c r="BA7">
        <v>79.000000245869202</v>
      </c>
      <c r="BB7">
        <v>0</v>
      </c>
      <c r="BC7">
        <v>352.23693680763199</v>
      </c>
      <c r="BD7">
        <v>130.11399793624901</v>
      </c>
      <c r="BE7">
        <v>56.763063535094297</v>
      </c>
      <c r="BF7">
        <v>0</v>
      </c>
      <c r="BG7">
        <v>0</v>
      </c>
      <c r="BH7">
        <v>91788.62303411217</v>
      </c>
      <c r="BI7" s="4"/>
      <c r="BM7" s="16">
        <v>54023</v>
      </c>
      <c r="BN7">
        <f t="shared" ref="BN7:BN16" si="2">IF($BK$1=$D$62,AO64,IF($BK$1=$E$62,AP64,IF($BK$1=$F$62,AQ64,IF($BK$1=$G$62,AR64,IF($BK$1=$H$62,AS64,IF($BK$1=$I$62,AT64,IF($BK$1=$J$62,AU64,IF($BK$1=$K$62,AV64,IF($BK$1=$L$62,AW64,IF($BK$1=$M$62,AX64,IF($BK$1=$N$62,AY64,IF($BK$1=$O$62,AZ64,IF($BK$1=$P$62,BA64,IF($BK$1=$Q$62,BB64,IF($BK$1=$R$62,BC64,IF($BK$1=$S$62,BD64,IF($BK$1=$T$62,BE64,IF($BK$1=$U$62,BF64,IF($BK$1=$V$62,BG64,IF($BK$1=$D$75,AO77,IF($BK$1=$E$75,AP77,IF($BK$1=$F$75,AQ77,IF($BK$1=$G$75,AR77,IF($BK$1=$H$75,AS77,IF($BK$1=$I$75,AT77,IF($BK$1=$J$75,AU77,IF($BK$1=$K$75,AV77,IF($BK$1=$L$75,AW77,IF($BK$1=$M$75,AX77,IF($BK$1=$N$75,AY77,IF($BK$1=$O$75,AZ77,IF($BK$1=$P$75,BA77,IF($BK$1=$Q$75,BB77,IF($BK$1=$R$75,BC77,IF($BK$1=$S$75,BD77,IF($BK$1=$T$75,BE77,IF($BK$1=$U$75,BF77,BG77)))))))))))))))))))))))))))))))))))))</f>
        <v>3.1166007020404046E-2</v>
      </c>
      <c r="BO7">
        <f t="shared" ref="BO7:BO16" si="3">IF($BK$1=$D$62,AO122,IF($BK$1=$E$62,AP122,IF($BK$1=$F$62,AQ122,IF($BK$1=$G$62,AR122,IF($BK$1=$H$62,AS122,IF($BK$1=$I$62,AT122,IF($BK$1=$J$62,AU122,IF($BK$1=$K$62,AV122,IF($BK$1=$L$62,AW122,IF($BK$1=$M$62,AX122,IF($BK$1=$N$62,AY122,IF($BK$1=$O$62,AZ122,IF($BK$1=$P$62,BA122,IF($BK$1=$Q$62,BB122,IF($BK$1=$R$62,BC122,IF($BK$1=$S$62,BD122,IF($BK$1=$T$62,BE122,IF($BK$1=$U$62,BF122,IF($BK$1=$V$62,BG122,IF($BK$1=$D$75,AO135,IF($BK$1=$E$75,AP135,IF($BK$1=$F$75,AQ135,IF($BK$1=$G$75,AR135,IF($BK$1=$H$75,AS135,IF($BK$1=$I$75,AT135,IF($BK$1=$J$75,AU135,IF($BK$1=$K$75,AV135,IF($BK$1=$L$75,AW135,IF($BK$1=$M$75,AX135,IF($BK$1=$N$75,AY135,IF($BK$1=$O$75,AZ135,IF($BK$1=$P$75,BA135,IF($BK$1=$Q$75,BB135,IF($BK$1=$R$75,BC135,IF($BK$1=$S$75,BD135,IF($BK$1=$T$75,BE135,IF($BK$1=$U$75,BF135,BG135)))))))))))))))))))))))))))))))))))))</f>
        <v>3.248757668066847E-2</v>
      </c>
      <c r="BT7" s="4"/>
    </row>
    <row r="8" spans="1:72" customFormat="1" ht="14.1" customHeight="1">
      <c r="A8" s="16">
        <v>54031</v>
      </c>
      <c r="B8" s="16" t="s">
        <v>72</v>
      </c>
      <c r="C8" s="16" t="s">
        <v>69</v>
      </c>
      <c r="D8">
        <v>3361.54210948944</v>
      </c>
      <c r="E8">
        <v>987.45786297321297</v>
      </c>
      <c r="F8">
        <v>857.00001311302196</v>
      </c>
      <c r="G8">
        <v>0</v>
      </c>
      <c r="H8">
        <v>0</v>
      </c>
      <c r="I8">
        <v>2013.75401867554</v>
      </c>
      <c r="J8">
        <v>12533.233020722901</v>
      </c>
      <c r="K8">
        <v>848.86202001571701</v>
      </c>
      <c r="L8">
        <v>17089.0003929138</v>
      </c>
      <c r="M8">
        <v>47432.000297546401</v>
      </c>
      <c r="N8">
        <v>19.539700023829901</v>
      </c>
      <c r="O8">
        <v>116.146003395319</v>
      </c>
      <c r="P8">
        <v>440.87200593948398</v>
      </c>
      <c r="Q8">
        <v>0</v>
      </c>
      <c r="R8">
        <v>2059.1282167434701</v>
      </c>
      <c r="S8">
        <v>1354.0000128746001</v>
      </c>
      <c r="T8">
        <v>604.87187898159004</v>
      </c>
      <c r="U8">
        <v>0</v>
      </c>
      <c r="V8">
        <v>0</v>
      </c>
      <c r="W8">
        <v>89717.407553408324</v>
      </c>
      <c r="X8" s="2"/>
      <c r="AB8" s="16">
        <v>54027</v>
      </c>
      <c r="AC8">
        <f t="shared" si="0"/>
        <v>119.32942111250451</v>
      </c>
      <c r="AD8">
        <f t="shared" si="1"/>
        <v>120.96540297604119</v>
      </c>
      <c r="AJ8" s="4"/>
      <c r="AK8" s="2"/>
      <c r="AL8" s="16">
        <v>54031</v>
      </c>
      <c r="AM8" s="16" t="s">
        <v>72</v>
      </c>
      <c r="AN8" s="16" t="s">
        <v>69</v>
      </c>
      <c r="AO8">
        <v>3361.54210948944</v>
      </c>
      <c r="AP8">
        <v>987.45786297321297</v>
      </c>
      <c r="AQ8">
        <v>857.00001311302196</v>
      </c>
      <c r="AR8">
        <v>0</v>
      </c>
      <c r="AS8">
        <v>0</v>
      </c>
      <c r="AT8">
        <v>2013.75401867554</v>
      </c>
      <c r="AU8">
        <v>12533.233020722901</v>
      </c>
      <c r="AV8">
        <v>848.86202001571701</v>
      </c>
      <c r="AW8">
        <v>17089.0003929138</v>
      </c>
      <c r="AX8">
        <v>47432.000297546401</v>
      </c>
      <c r="AY8">
        <v>19.539700023829901</v>
      </c>
      <c r="AZ8">
        <v>116.146003395319</v>
      </c>
      <c r="BA8">
        <v>440.87200593948398</v>
      </c>
      <c r="BB8">
        <v>0</v>
      </c>
      <c r="BC8">
        <v>2059.1282167434701</v>
      </c>
      <c r="BD8">
        <v>1354.0000128746001</v>
      </c>
      <c r="BE8">
        <v>604.87187898159004</v>
      </c>
      <c r="BF8">
        <v>0</v>
      </c>
      <c r="BG8">
        <v>0</v>
      </c>
      <c r="BH8">
        <v>89717.407553408324</v>
      </c>
      <c r="BI8" s="4"/>
      <c r="BM8" s="16">
        <v>54027</v>
      </c>
      <c r="BN8">
        <f t="shared" si="2"/>
        <v>0.22154837120778378</v>
      </c>
      <c r="BO8">
        <f t="shared" si="3"/>
        <v>0.24122654323850642</v>
      </c>
      <c r="BT8" s="4"/>
    </row>
    <row r="9" spans="1:72" customFormat="1" ht="14.1" customHeight="1">
      <c r="A9" s="16">
        <v>54037</v>
      </c>
      <c r="B9" s="16" t="s">
        <v>60</v>
      </c>
      <c r="C9" s="16" t="s">
        <v>69</v>
      </c>
      <c r="D9">
        <v>8827.6310119628906</v>
      </c>
      <c r="E9">
        <v>2436.36938667297</v>
      </c>
      <c r="F9">
        <v>2384.0000286102299</v>
      </c>
      <c r="G9">
        <v>1.49900003895164</v>
      </c>
      <c r="H9">
        <v>5.0500000230967999</v>
      </c>
      <c r="I9">
        <v>4090.7350106835402</v>
      </c>
      <c r="J9">
        <v>30221.773162081801</v>
      </c>
      <c r="K9">
        <v>831.92599773407005</v>
      </c>
      <c r="L9">
        <v>11471.0002365112</v>
      </c>
      <c r="M9">
        <v>17696.000198364301</v>
      </c>
      <c r="N9">
        <v>85.250801444053707</v>
      </c>
      <c r="O9">
        <v>812.28830480575596</v>
      </c>
      <c r="P9">
        <v>3014.25901031494</v>
      </c>
      <c r="Q9">
        <v>0</v>
      </c>
      <c r="R9">
        <v>1869.91539382935</v>
      </c>
      <c r="S9">
        <v>7601.0002670288104</v>
      </c>
      <c r="T9">
        <v>516.08466410636902</v>
      </c>
      <c r="U9">
        <v>0</v>
      </c>
      <c r="V9">
        <v>0</v>
      </c>
      <c r="W9">
        <v>91864.782474212319</v>
      </c>
      <c r="X9" s="2"/>
      <c r="AB9" s="16">
        <v>54031</v>
      </c>
      <c r="AC9">
        <f t="shared" si="0"/>
        <v>102.93581603729635</v>
      </c>
      <c r="AD9">
        <f t="shared" si="1"/>
        <v>146.85298758204485</v>
      </c>
      <c r="AJ9" s="4"/>
      <c r="AK9" s="2"/>
      <c r="AL9" s="16">
        <v>54037</v>
      </c>
      <c r="AM9" s="16" t="s">
        <v>60</v>
      </c>
      <c r="AN9" s="16" t="s">
        <v>69</v>
      </c>
      <c r="AO9">
        <v>8827.6310119628906</v>
      </c>
      <c r="AP9">
        <v>2436.36938667297</v>
      </c>
      <c r="AQ9">
        <v>2384.0000286102299</v>
      </c>
      <c r="AR9">
        <v>1.49900003895164</v>
      </c>
      <c r="AS9">
        <v>5.0500000230967999</v>
      </c>
      <c r="AT9">
        <v>4090.7350106835402</v>
      </c>
      <c r="AU9">
        <v>30221.773162081801</v>
      </c>
      <c r="AV9">
        <v>831.92599773407005</v>
      </c>
      <c r="AW9">
        <v>11471.0002365112</v>
      </c>
      <c r="AX9">
        <v>17696.000198364301</v>
      </c>
      <c r="AY9">
        <v>85.250801444053707</v>
      </c>
      <c r="AZ9">
        <v>812.28830480575596</v>
      </c>
      <c r="BA9">
        <v>3014.25901031494</v>
      </c>
      <c r="BB9">
        <v>0</v>
      </c>
      <c r="BC9">
        <v>1869.91539382935</v>
      </c>
      <c r="BD9">
        <v>7601.0002670288104</v>
      </c>
      <c r="BE9">
        <v>516.08466410636902</v>
      </c>
      <c r="BF9">
        <v>0</v>
      </c>
      <c r="BG9">
        <v>0</v>
      </c>
      <c r="BH9">
        <v>91864.782474212319</v>
      </c>
      <c r="BI9" s="4"/>
      <c r="BM9" s="16">
        <v>54031</v>
      </c>
      <c r="BN9">
        <f t="shared" si="2"/>
        <v>0.98436157341936958</v>
      </c>
      <c r="BO9">
        <f t="shared" si="3"/>
        <v>2.2835843607022421</v>
      </c>
      <c r="BT9" s="4"/>
    </row>
    <row r="10" spans="1:72" customFormat="1" ht="14.1" customHeight="1">
      <c r="A10" s="16">
        <v>54057</v>
      </c>
      <c r="B10" s="16" t="s">
        <v>73</v>
      </c>
      <c r="C10" s="16" t="s">
        <v>69</v>
      </c>
      <c r="D10">
        <v>425.59302103892003</v>
      </c>
      <c r="E10">
        <v>36.4069872805849</v>
      </c>
      <c r="F10">
        <v>672.000005781651</v>
      </c>
      <c r="G10">
        <v>28.045999288558999</v>
      </c>
      <c r="H10">
        <v>267.584999084473</v>
      </c>
      <c r="I10">
        <v>2045.44399478287</v>
      </c>
      <c r="J10">
        <v>14729.4663064778</v>
      </c>
      <c r="K10">
        <v>1531.00002139807</v>
      </c>
      <c r="L10">
        <v>11203.0001014471</v>
      </c>
      <c r="M10">
        <v>18771.9997968674</v>
      </c>
      <c r="N10">
        <v>45.009900204837301</v>
      </c>
      <c r="O10">
        <v>378.00001066550601</v>
      </c>
      <c r="P10">
        <v>101.178002852947</v>
      </c>
      <c r="Q10">
        <v>0</v>
      </c>
      <c r="R10">
        <v>168.58919212035801</v>
      </c>
      <c r="S10">
        <v>0</v>
      </c>
      <c r="T10">
        <v>14.421816465212</v>
      </c>
      <c r="U10">
        <v>0</v>
      </c>
      <c r="V10">
        <v>0</v>
      </c>
      <c r="W10">
        <v>50417.740155756292</v>
      </c>
      <c r="X10" s="2"/>
      <c r="AB10" s="16">
        <v>54037</v>
      </c>
      <c r="AC10">
        <f t="shared" si="0"/>
        <v>133.21624737636617</v>
      </c>
      <c r="AD10">
        <f t="shared" si="1"/>
        <v>151.41760022916012</v>
      </c>
      <c r="AJ10" s="4"/>
      <c r="AK10" s="2"/>
      <c r="AL10" s="16">
        <v>54057</v>
      </c>
      <c r="AM10" s="16" t="s">
        <v>73</v>
      </c>
      <c r="AN10" s="16" t="s">
        <v>69</v>
      </c>
      <c r="AO10">
        <v>425.59302103892003</v>
      </c>
      <c r="AP10">
        <v>36.4069872805849</v>
      </c>
      <c r="AQ10">
        <v>672.000005781651</v>
      </c>
      <c r="AR10">
        <v>28.045999288558999</v>
      </c>
      <c r="AS10">
        <v>267.584999084473</v>
      </c>
      <c r="AT10">
        <v>2045.44399478287</v>
      </c>
      <c r="AU10">
        <v>14729.4663064778</v>
      </c>
      <c r="AV10">
        <v>1531.00002139807</v>
      </c>
      <c r="AW10">
        <v>11203.0001014471</v>
      </c>
      <c r="AX10">
        <v>18771.9997968674</v>
      </c>
      <c r="AY10">
        <v>45.009900204837301</v>
      </c>
      <c r="AZ10">
        <v>378.00001066550601</v>
      </c>
      <c r="BA10">
        <v>101.178002852947</v>
      </c>
      <c r="BB10">
        <v>0</v>
      </c>
      <c r="BC10">
        <v>168.58919212035801</v>
      </c>
      <c r="BD10">
        <v>0</v>
      </c>
      <c r="BE10">
        <v>14.421816465212</v>
      </c>
      <c r="BF10">
        <v>0</v>
      </c>
      <c r="BG10">
        <v>0</v>
      </c>
      <c r="BH10">
        <v>50417.740155756292</v>
      </c>
      <c r="BI10" s="4"/>
      <c r="BM10" s="16">
        <v>54037</v>
      </c>
      <c r="BN10">
        <f t="shared" si="2"/>
        <v>0.99178657427807693</v>
      </c>
      <c r="BO10">
        <f t="shared" si="3"/>
        <v>2.4160810169579632</v>
      </c>
      <c r="BT10" s="4"/>
    </row>
    <row r="11" spans="1:72" customFormat="1" ht="14.1" customHeight="1">
      <c r="A11" s="16">
        <v>54063</v>
      </c>
      <c r="B11" t="s">
        <v>74</v>
      </c>
      <c r="C11" s="16" t="s">
        <v>69</v>
      </c>
      <c r="D11">
        <v>1524.6416397094699</v>
      </c>
      <c r="E11">
        <v>63.308392643928499</v>
      </c>
      <c r="F11">
        <v>2206.0000839233398</v>
      </c>
      <c r="G11">
        <v>0</v>
      </c>
      <c r="H11">
        <v>0</v>
      </c>
      <c r="I11">
        <v>1954.33004209399</v>
      </c>
      <c r="J11">
        <v>11980.659609913801</v>
      </c>
      <c r="K11">
        <v>1245.8340587616001</v>
      </c>
      <c r="L11">
        <v>17623.000823974598</v>
      </c>
      <c r="M11">
        <v>64256.999877929702</v>
      </c>
      <c r="N11">
        <v>52.135301470756502</v>
      </c>
      <c r="O11">
        <v>218.97200489044201</v>
      </c>
      <c r="P11">
        <v>344.19001102447498</v>
      </c>
      <c r="Q11">
        <v>0</v>
      </c>
      <c r="R11">
        <v>791.54338455200195</v>
      </c>
      <c r="S11">
        <v>163.07000541687</v>
      </c>
      <c r="T11">
        <v>32.8676196336746</v>
      </c>
      <c r="U11">
        <v>0</v>
      </c>
      <c r="V11">
        <v>0</v>
      </c>
      <c r="W11">
        <v>102457.55285593864</v>
      </c>
      <c r="X11" s="2"/>
      <c r="AB11" s="16">
        <v>54057</v>
      </c>
      <c r="AC11">
        <f t="shared" si="0"/>
        <v>124.38075390216525</v>
      </c>
      <c r="AD11">
        <f t="shared" si="1"/>
        <v>120.89525207633194</v>
      </c>
      <c r="AJ11" s="4"/>
      <c r="AK11" s="2"/>
      <c r="AL11" s="16">
        <v>54063</v>
      </c>
      <c r="AM11" t="s">
        <v>74</v>
      </c>
      <c r="AN11" s="16" t="s">
        <v>69</v>
      </c>
      <c r="AO11">
        <v>1524.6416397094699</v>
      </c>
      <c r="AP11">
        <v>63.308392643928499</v>
      </c>
      <c r="AQ11">
        <v>2206.0000839233398</v>
      </c>
      <c r="AR11">
        <v>0</v>
      </c>
      <c r="AS11">
        <v>0</v>
      </c>
      <c r="AT11">
        <v>1954.33004209399</v>
      </c>
      <c r="AU11">
        <v>11980.659609913801</v>
      </c>
      <c r="AV11">
        <v>1245.8340587616001</v>
      </c>
      <c r="AW11">
        <v>17623.000823974598</v>
      </c>
      <c r="AX11">
        <v>64256.999877929702</v>
      </c>
      <c r="AY11">
        <v>52.135301470756502</v>
      </c>
      <c r="AZ11">
        <v>218.97200489044201</v>
      </c>
      <c r="BA11">
        <v>344.19001102447498</v>
      </c>
      <c r="BB11">
        <v>0</v>
      </c>
      <c r="BC11">
        <v>791.54338455200195</v>
      </c>
      <c r="BD11">
        <v>163.07000541687</v>
      </c>
      <c r="BE11">
        <v>32.8676196336746</v>
      </c>
      <c r="BF11">
        <v>0</v>
      </c>
      <c r="BG11">
        <v>0</v>
      </c>
      <c r="BH11">
        <v>102457.55285593864</v>
      </c>
      <c r="BI11" s="4"/>
      <c r="BM11" s="16">
        <v>54057</v>
      </c>
      <c r="BN11">
        <f t="shared" si="2"/>
        <v>3.1116131696918674</v>
      </c>
      <c r="BO11">
        <f t="shared" si="3"/>
        <v>3.3287514011295647</v>
      </c>
      <c r="BT11" s="4"/>
    </row>
    <row r="12" spans="1:72" customFormat="1" ht="14.1" customHeight="1">
      <c r="A12" s="16">
        <v>54065</v>
      </c>
      <c r="B12" t="s">
        <v>75</v>
      </c>
      <c r="C12" s="16" t="s">
        <v>69</v>
      </c>
      <c r="D12">
        <v>157.68163125961999</v>
      </c>
      <c r="E12">
        <v>12.3183696623892</v>
      </c>
      <c r="F12">
        <v>124.300008684397</v>
      </c>
      <c r="G12">
        <v>3.19999994244426E-2</v>
      </c>
      <c r="H12">
        <v>0.12399999797344199</v>
      </c>
      <c r="I12">
        <v>1860.7729844897999</v>
      </c>
      <c r="J12">
        <v>11757.193960189799</v>
      </c>
      <c r="K12">
        <v>569.72199720144295</v>
      </c>
      <c r="L12">
        <v>5395.5569751262701</v>
      </c>
      <c r="M12">
        <v>3784.9999878406502</v>
      </c>
      <c r="N12">
        <v>39.386300316080501</v>
      </c>
      <c r="O12">
        <v>434.33301398158102</v>
      </c>
      <c r="P12">
        <v>226.003009930253</v>
      </c>
      <c r="Q12">
        <v>0</v>
      </c>
      <c r="R12">
        <v>81.623430807143507</v>
      </c>
      <c r="S12">
        <v>0</v>
      </c>
      <c r="T12">
        <v>6.37656826153398</v>
      </c>
      <c r="U12">
        <v>0</v>
      </c>
      <c r="V12">
        <v>0</v>
      </c>
      <c r="W12">
        <v>24450.424237748357</v>
      </c>
      <c r="X12" s="2"/>
      <c r="AB12" s="16">
        <v>54063</v>
      </c>
      <c r="AC12">
        <f t="shared" si="0"/>
        <v>127.13620944142801</v>
      </c>
      <c r="AD12">
        <f t="shared" si="1"/>
        <v>124.72020599404047</v>
      </c>
      <c r="AJ12" s="4"/>
      <c r="AK12" s="2"/>
      <c r="AL12" s="16">
        <v>54065</v>
      </c>
      <c r="AM12" t="s">
        <v>75</v>
      </c>
      <c r="AN12" s="16" t="s">
        <v>69</v>
      </c>
      <c r="AO12">
        <v>157.68163125961999</v>
      </c>
      <c r="AP12">
        <v>12.3183696623892</v>
      </c>
      <c r="AQ12">
        <v>124.300008684397</v>
      </c>
      <c r="AR12">
        <v>3.19999994244426E-2</v>
      </c>
      <c r="AS12">
        <v>0.12399999797344199</v>
      </c>
      <c r="AT12">
        <v>1860.7729844897999</v>
      </c>
      <c r="AU12">
        <v>11757.193960189799</v>
      </c>
      <c r="AV12">
        <v>569.72199720144295</v>
      </c>
      <c r="AW12">
        <v>5395.5569751262701</v>
      </c>
      <c r="AX12">
        <v>3784.9999878406502</v>
      </c>
      <c r="AY12">
        <v>39.386300316080501</v>
      </c>
      <c r="AZ12">
        <v>434.33301398158102</v>
      </c>
      <c r="BA12">
        <v>226.003009930253</v>
      </c>
      <c r="BB12">
        <v>0</v>
      </c>
      <c r="BC12">
        <v>81.623430807143507</v>
      </c>
      <c r="BD12">
        <v>0</v>
      </c>
      <c r="BE12">
        <v>6.37656826153398</v>
      </c>
      <c r="BF12">
        <v>0</v>
      </c>
      <c r="BG12">
        <v>0</v>
      </c>
      <c r="BH12">
        <v>24450.424237748357</v>
      </c>
      <c r="BI12" s="4"/>
      <c r="BM12" s="16">
        <v>54063</v>
      </c>
      <c r="BN12">
        <f t="shared" si="2"/>
        <v>0.65360786022128403</v>
      </c>
      <c r="BO12">
        <f t="shared" si="3"/>
        <v>0.71529072469049282</v>
      </c>
      <c r="BT12" s="4"/>
    </row>
    <row r="13" spans="1:72" customFormat="1" ht="14.1" customHeight="1">
      <c r="A13" s="16">
        <v>54071</v>
      </c>
      <c r="B13" t="s">
        <v>76</v>
      </c>
      <c r="C13" s="16" t="s">
        <v>69</v>
      </c>
      <c r="D13">
        <v>1779.4699729829999</v>
      </c>
      <c r="E13">
        <v>240.504180319607</v>
      </c>
      <c r="F13">
        <v>1754.9776159375899</v>
      </c>
      <c r="G13">
        <v>0</v>
      </c>
      <c r="H13">
        <v>0</v>
      </c>
      <c r="I13">
        <v>2311.12899340689</v>
      </c>
      <c r="J13">
        <v>12023.4770411998</v>
      </c>
      <c r="K13">
        <v>425.13856827467703</v>
      </c>
      <c r="L13">
        <v>15302.804742455501</v>
      </c>
      <c r="M13">
        <v>69560.112052917495</v>
      </c>
      <c r="N13">
        <v>21.882520521641698</v>
      </c>
      <c r="O13">
        <v>54.644302838947603</v>
      </c>
      <c r="P13">
        <v>79.994981580413906</v>
      </c>
      <c r="Q13">
        <v>0</v>
      </c>
      <c r="R13">
        <v>904.71076131612097</v>
      </c>
      <c r="S13">
        <v>22.0167193459347</v>
      </c>
      <c r="T13">
        <v>122.276133505628</v>
      </c>
      <c r="U13">
        <v>0</v>
      </c>
      <c r="V13">
        <v>0</v>
      </c>
      <c r="W13">
        <v>104603.13858660325</v>
      </c>
      <c r="X13" s="2"/>
      <c r="AB13" s="16">
        <v>54065</v>
      </c>
      <c r="AC13">
        <f t="shared" si="0"/>
        <v>119.79542826560501</v>
      </c>
      <c r="AD13">
        <f t="shared" si="1"/>
        <v>124.5844507964547</v>
      </c>
      <c r="AJ13" s="4"/>
      <c r="AK13" s="2"/>
      <c r="AL13" s="16">
        <v>54071</v>
      </c>
      <c r="AM13" t="s">
        <v>76</v>
      </c>
      <c r="AN13" s="16" t="s">
        <v>69</v>
      </c>
      <c r="AO13">
        <v>1779.4699729829999</v>
      </c>
      <c r="AP13">
        <v>240.504180319607</v>
      </c>
      <c r="AQ13">
        <v>1754.9776159375899</v>
      </c>
      <c r="AR13">
        <v>0</v>
      </c>
      <c r="AS13">
        <v>0</v>
      </c>
      <c r="AT13">
        <v>2311.12899340689</v>
      </c>
      <c r="AU13">
        <v>12023.4770411998</v>
      </c>
      <c r="AV13">
        <v>425.13856827467703</v>
      </c>
      <c r="AW13">
        <v>15302.804742455501</v>
      </c>
      <c r="AX13">
        <v>69560.112052917495</v>
      </c>
      <c r="AY13">
        <v>21.882520521641698</v>
      </c>
      <c r="AZ13">
        <v>54.644302838947603</v>
      </c>
      <c r="BA13">
        <v>79.994981580413906</v>
      </c>
      <c r="BB13">
        <v>0</v>
      </c>
      <c r="BC13">
        <v>904.71076131612097</v>
      </c>
      <c r="BD13">
        <v>22.0167193459347</v>
      </c>
      <c r="BE13">
        <v>122.276133505628</v>
      </c>
      <c r="BF13">
        <v>0</v>
      </c>
      <c r="BG13">
        <v>0</v>
      </c>
      <c r="BH13">
        <v>104603.13858660325</v>
      </c>
      <c r="BI13" s="4"/>
      <c r="BM13" s="16">
        <v>54065</v>
      </c>
      <c r="BN13">
        <f t="shared" si="2"/>
        <v>8.5174737974767462E-2</v>
      </c>
      <c r="BO13">
        <f t="shared" si="3"/>
        <v>0.11881368343011338</v>
      </c>
      <c r="BT13" s="4"/>
    </row>
    <row r="14" spans="1:72" customFormat="1" ht="14.1" customHeight="1">
      <c r="A14" s="16">
        <v>54077</v>
      </c>
      <c r="B14" t="s">
        <v>77</v>
      </c>
      <c r="C14" s="16" t="s">
        <v>69</v>
      </c>
      <c r="D14">
        <v>2484.57251371443</v>
      </c>
      <c r="E14">
        <v>250.42753520282</v>
      </c>
      <c r="F14">
        <v>2271.0000296626199</v>
      </c>
      <c r="G14">
        <v>0</v>
      </c>
      <c r="H14">
        <v>0</v>
      </c>
      <c r="I14">
        <v>4501.6179912388297</v>
      </c>
      <c r="J14">
        <v>21389.689306736</v>
      </c>
      <c r="K14">
        <v>1896.9999461416201</v>
      </c>
      <c r="L14">
        <v>30817.000935614102</v>
      </c>
      <c r="M14">
        <v>48146.001193165801</v>
      </c>
      <c r="N14">
        <v>107.697898054379</v>
      </c>
      <c r="O14">
        <v>435.94298858800897</v>
      </c>
      <c r="P14">
        <v>319.61800484266098</v>
      </c>
      <c r="Q14">
        <v>0</v>
      </c>
      <c r="R14">
        <v>653.16546589043003</v>
      </c>
      <c r="S14">
        <v>163.884999862406</v>
      </c>
      <c r="T14">
        <v>65.834517989016604</v>
      </c>
      <c r="U14">
        <v>0</v>
      </c>
      <c r="V14">
        <v>0</v>
      </c>
      <c r="W14">
        <v>113503.45332670312</v>
      </c>
      <c r="X14" s="2"/>
      <c r="AB14" s="16">
        <v>54071</v>
      </c>
      <c r="AC14">
        <f t="shared" si="0"/>
        <v>130.61856498119116</v>
      </c>
      <c r="AD14">
        <f t="shared" si="1"/>
        <v>134.86018059870429</v>
      </c>
      <c r="AJ14" s="4"/>
      <c r="AK14" s="2"/>
      <c r="AL14" s="16">
        <v>54077</v>
      </c>
      <c r="AM14" t="s">
        <v>77</v>
      </c>
      <c r="AN14" s="16" t="s">
        <v>69</v>
      </c>
      <c r="AO14">
        <v>2484.57251371443</v>
      </c>
      <c r="AP14">
        <v>250.42753520282</v>
      </c>
      <c r="AQ14">
        <v>2271.0000296626199</v>
      </c>
      <c r="AR14">
        <v>0</v>
      </c>
      <c r="AS14">
        <v>0</v>
      </c>
      <c r="AT14">
        <v>4501.6179912388297</v>
      </c>
      <c r="AU14">
        <v>21389.689306736</v>
      </c>
      <c r="AV14">
        <v>1896.9999461416201</v>
      </c>
      <c r="AW14">
        <v>30817.000935614102</v>
      </c>
      <c r="AX14">
        <v>48146.001193165801</v>
      </c>
      <c r="AY14">
        <v>107.697898054379</v>
      </c>
      <c r="AZ14">
        <v>435.94298858800897</v>
      </c>
      <c r="BA14">
        <v>319.61800484266098</v>
      </c>
      <c r="BB14">
        <v>0</v>
      </c>
      <c r="BC14">
        <v>653.16546589043003</v>
      </c>
      <c r="BD14">
        <v>163.884999862406</v>
      </c>
      <c r="BE14">
        <v>65.834517989016604</v>
      </c>
      <c r="BF14">
        <v>0</v>
      </c>
      <c r="BG14">
        <v>0</v>
      </c>
      <c r="BH14">
        <v>113503.45332670312</v>
      </c>
      <c r="BI14" s="4"/>
      <c r="BM14" s="16">
        <v>54071</v>
      </c>
      <c r="BN14">
        <f t="shared" si="2"/>
        <v>1.7253808421981563E-2</v>
      </c>
      <c r="BO14">
        <f t="shared" si="3"/>
        <v>2.6695595914596446E-2</v>
      </c>
      <c r="BT14" s="4"/>
    </row>
    <row r="15" spans="1:72" customFormat="1" ht="14.1" customHeight="1">
      <c r="A15" s="16">
        <v>54093</v>
      </c>
      <c r="B15" t="s">
        <v>78</v>
      </c>
      <c r="C15" s="16" t="s">
        <v>69</v>
      </c>
      <c r="D15">
        <v>170.21022951602899</v>
      </c>
      <c r="E15">
        <v>10.789772480726199</v>
      </c>
      <c r="F15">
        <v>226.00000196695299</v>
      </c>
      <c r="G15">
        <v>0</v>
      </c>
      <c r="H15">
        <v>0</v>
      </c>
      <c r="I15">
        <v>1619.2829882856499</v>
      </c>
      <c r="J15">
        <v>5270.9841914176905</v>
      </c>
      <c r="K15">
        <v>13.7659999206662</v>
      </c>
      <c r="L15">
        <v>4423.27320289612</v>
      </c>
      <c r="M15">
        <v>8421.0005283355695</v>
      </c>
      <c r="N15">
        <v>1.3089000408072</v>
      </c>
      <c r="O15">
        <v>11.192999972030499</v>
      </c>
      <c r="P15">
        <v>60.505000397563002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20228.313815229805</v>
      </c>
      <c r="X15" s="2"/>
      <c r="AB15" s="16">
        <v>54077</v>
      </c>
      <c r="AC15">
        <f t="shared" si="0"/>
        <v>140.60364996417613</v>
      </c>
      <c r="AD15">
        <f t="shared" si="1"/>
        <v>145.68752961754075</v>
      </c>
      <c r="AJ15" s="4"/>
      <c r="AK15" s="2"/>
      <c r="AL15" s="16">
        <v>54093</v>
      </c>
      <c r="AM15" t="s">
        <v>78</v>
      </c>
      <c r="AN15" s="16" t="s">
        <v>69</v>
      </c>
      <c r="AO15">
        <v>170.21022951602899</v>
      </c>
      <c r="AP15">
        <v>10.789772480726199</v>
      </c>
      <c r="AQ15">
        <v>226.00000196695299</v>
      </c>
      <c r="AR15">
        <v>0</v>
      </c>
      <c r="AS15">
        <v>0</v>
      </c>
      <c r="AT15">
        <v>1619.2829882856499</v>
      </c>
      <c r="AU15">
        <v>5270.9841914176905</v>
      </c>
      <c r="AV15">
        <v>13.7659999206662</v>
      </c>
      <c r="AW15">
        <v>4423.27320289612</v>
      </c>
      <c r="AX15">
        <v>8421.0005283355695</v>
      </c>
      <c r="AY15">
        <v>1.3089000408072</v>
      </c>
      <c r="AZ15">
        <v>11.192999972030499</v>
      </c>
      <c r="BA15">
        <v>60.505000397563002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20228.313815229805</v>
      </c>
      <c r="BI15" s="4"/>
      <c r="BM15" s="16">
        <v>54077</v>
      </c>
      <c r="BN15">
        <f t="shared" si="2"/>
        <v>0.81475362970265452</v>
      </c>
      <c r="BO15">
        <f t="shared" si="3"/>
        <v>1.1011141886391638</v>
      </c>
      <c r="BT15" s="4"/>
    </row>
    <row r="16" spans="1:72" customFormat="1" ht="14.1" customHeight="1">
      <c r="A16" s="17"/>
      <c r="B16" s="18">
        <v>2007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2"/>
      <c r="AB16" s="16">
        <v>54093</v>
      </c>
      <c r="AC16">
        <f t="shared" si="0"/>
        <v>120.39757383350995</v>
      </c>
      <c r="AD16">
        <f t="shared" si="1"/>
        <v>124.72020129558169</v>
      </c>
      <c r="AJ16" s="4"/>
      <c r="AK16" s="2"/>
      <c r="AL16" s="17"/>
      <c r="AM16" s="18">
        <v>2007</v>
      </c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4"/>
      <c r="BM16" s="16">
        <v>54093</v>
      </c>
      <c r="BN16">
        <f t="shared" si="2"/>
        <v>1.5121097967525012</v>
      </c>
      <c r="BO16">
        <f t="shared" si="3"/>
        <v>1.8278634232235096</v>
      </c>
      <c r="BT16" s="4"/>
    </row>
    <row r="17" spans="1:72" customFormat="1" ht="14.1" customHeight="1">
      <c r="A17" s="3" t="s">
        <v>7</v>
      </c>
      <c r="B17" s="3"/>
      <c r="C17" s="3"/>
      <c r="D17" s="3" t="s">
        <v>21</v>
      </c>
      <c r="E17" s="3" t="s">
        <v>22</v>
      </c>
      <c r="F17" s="3" t="s">
        <v>23</v>
      </c>
      <c r="G17" s="3" t="s">
        <v>24</v>
      </c>
      <c r="H17" s="3" t="s">
        <v>25</v>
      </c>
      <c r="I17" s="3" t="s">
        <v>26</v>
      </c>
      <c r="J17" s="3" t="s">
        <v>27</v>
      </c>
      <c r="K17" s="3" t="s">
        <v>28</v>
      </c>
      <c r="L17" s="3" t="s">
        <v>29</v>
      </c>
      <c r="M17" s="3" t="s">
        <v>30</v>
      </c>
      <c r="N17" s="3" t="s">
        <v>31</v>
      </c>
      <c r="O17" s="3" t="s">
        <v>32</v>
      </c>
      <c r="P17" s="3" t="s">
        <v>33</v>
      </c>
      <c r="Q17" s="3" t="s">
        <v>34</v>
      </c>
      <c r="R17" s="3" t="s">
        <v>35</v>
      </c>
      <c r="S17" s="3" t="s">
        <v>36</v>
      </c>
      <c r="T17" s="3" t="s">
        <v>37</v>
      </c>
      <c r="U17" s="3" t="s">
        <v>38</v>
      </c>
      <c r="V17" s="3" t="s">
        <v>39</v>
      </c>
      <c r="W17" s="3" t="s">
        <v>40</v>
      </c>
      <c r="X17" s="2"/>
      <c r="AJ17" s="4"/>
      <c r="AK17" s="2"/>
      <c r="AL17" s="3" t="s">
        <v>7</v>
      </c>
      <c r="AM17" s="3"/>
      <c r="AN17" s="3"/>
      <c r="AO17" s="3" t="s">
        <v>21</v>
      </c>
      <c r="AP17" s="3" t="s">
        <v>22</v>
      </c>
      <c r="AQ17" s="3" t="s">
        <v>23</v>
      </c>
      <c r="AR17" s="3" t="s">
        <v>24</v>
      </c>
      <c r="AS17" s="3" t="s">
        <v>25</v>
      </c>
      <c r="AT17" s="3" t="s">
        <v>26</v>
      </c>
      <c r="AU17" s="3" t="s">
        <v>27</v>
      </c>
      <c r="AV17" s="3" t="s">
        <v>28</v>
      </c>
      <c r="AW17" s="3" t="s">
        <v>29</v>
      </c>
      <c r="AX17" s="3" t="s">
        <v>30</v>
      </c>
      <c r="AY17" s="3" t="s">
        <v>31</v>
      </c>
      <c r="AZ17" s="3" t="s">
        <v>32</v>
      </c>
      <c r="BA17" s="3" t="s">
        <v>33</v>
      </c>
      <c r="BB17" s="3" t="s">
        <v>34</v>
      </c>
      <c r="BC17" s="3" t="s">
        <v>35</v>
      </c>
      <c r="BD17" s="3" t="s">
        <v>36</v>
      </c>
      <c r="BE17" s="3" t="s">
        <v>37</v>
      </c>
      <c r="BF17" s="3" t="s">
        <v>38</v>
      </c>
      <c r="BG17" s="3" t="s">
        <v>39</v>
      </c>
      <c r="BH17" s="3" t="s">
        <v>40</v>
      </c>
      <c r="BI17" s="4"/>
      <c r="BT17" s="4"/>
    </row>
    <row r="18" spans="1:72" customFormat="1" ht="14.1" customHeight="1">
      <c r="A18" s="16">
        <v>54003</v>
      </c>
      <c r="B18" s="16" t="s">
        <v>68</v>
      </c>
      <c r="C18" s="16" t="s">
        <v>69</v>
      </c>
      <c r="D18">
        <v>1766.6654112338999</v>
      </c>
      <c r="E18">
        <v>145.50260730832801</v>
      </c>
      <c r="F18">
        <v>2701.0000011920902</v>
      </c>
      <c r="G18">
        <v>2709.8359746839901</v>
      </c>
      <c r="H18">
        <v>53466.711356639898</v>
      </c>
      <c r="I18">
        <v>14.8789995834231</v>
      </c>
      <c r="J18">
        <v>82.016001131385593</v>
      </c>
      <c r="K18">
        <v>2752.00001525879</v>
      </c>
      <c r="L18">
        <v>17364.999959945701</v>
      </c>
      <c r="M18">
        <v>24672.0005970001</v>
      </c>
      <c r="N18">
        <v>77.269001260399804</v>
      </c>
      <c r="O18">
        <v>3594.27982878685</v>
      </c>
      <c r="P18">
        <v>1283.99997287989</v>
      </c>
      <c r="Q18">
        <v>0</v>
      </c>
      <c r="R18">
        <v>2096.3449332714099</v>
      </c>
      <c r="S18">
        <v>572.99999690055802</v>
      </c>
      <c r="T18">
        <v>172.65501897037001</v>
      </c>
      <c r="U18">
        <v>1.92399995727465</v>
      </c>
      <c r="V18">
        <v>118.763999938965</v>
      </c>
      <c r="W18">
        <v>113593.84767594331</v>
      </c>
      <c r="X18" s="2"/>
      <c r="AJ18" s="4"/>
      <c r="AK18" s="2"/>
      <c r="AL18" s="16">
        <v>54003</v>
      </c>
      <c r="AM18" s="16" t="s">
        <v>68</v>
      </c>
      <c r="AN18" s="16" t="s">
        <v>69</v>
      </c>
      <c r="AO18">
        <v>1766.6654112338999</v>
      </c>
      <c r="AP18">
        <v>145.50260730832801</v>
      </c>
      <c r="AQ18">
        <v>2701.0000011920902</v>
      </c>
      <c r="AR18">
        <v>2709.8359746839901</v>
      </c>
      <c r="AS18">
        <v>53466.711356639898</v>
      </c>
      <c r="AT18">
        <v>14.8789995834231</v>
      </c>
      <c r="AU18">
        <v>82.016001131385593</v>
      </c>
      <c r="AV18">
        <v>2752.00001525879</v>
      </c>
      <c r="AW18">
        <v>17364.999959945701</v>
      </c>
      <c r="AX18">
        <v>24672.0005970001</v>
      </c>
      <c r="AY18">
        <v>77.269001260399804</v>
      </c>
      <c r="AZ18">
        <v>3594.27982878685</v>
      </c>
      <c r="BA18">
        <v>1283.99997287989</v>
      </c>
      <c r="BB18">
        <v>0</v>
      </c>
      <c r="BC18">
        <v>2096.3449332714099</v>
      </c>
      <c r="BD18">
        <v>572.99999690055802</v>
      </c>
      <c r="BE18">
        <v>172.65501897037001</v>
      </c>
      <c r="BF18">
        <v>1.92399995727465</v>
      </c>
      <c r="BG18">
        <v>118.763999938965</v>
      </c>
      <c r="BH18">
        <v>113593.84767594331</v>
      </c>
      <c r="BI18" s="4"/>
      <c r="BT18" s="4"/>
    </row>
    <row r="19" spans="1:72" customFormat="1" ht="14.1" customHeight="1">
      <c r="A19" s="16">
        <v>54023</v>
      </c>
      <c r="B19" s="16" t="s">
        <v>70</v>
      </c>
      <c r="C19" s="16" t="s">
        <v>69</v>
      </c>
      <c r="D19">
        <v>60.575692368322102</v>
      </c>
      <c r="E19">
        <v>9.4243106430076296</v>
      </c>
      <c r="F19">
        <v>876.00001352466597</v>
      </c>
      <c r="G19">
        <v>0</v>
      </c>
      <c r="H19">
        <v>0</v>
      </c>
      <c r="I19">
        <v>1341.89598707855</v>
      </c>
      <c r="J19">
        <v>9529.9269326776302</v>
      </c>
      <c r="K19">
        <v>615.466001925059</v>
      </c>
      <c r="L19">
        <v>13796.499963611401</v>
      </c>
      <c r="M19">
        <v>42408.000809371501</v>
      </c>
      <c r="N19">
        <v>3.6410999426006998</v>
      </c>
      <c r="O19">
        <v>163.05240693246</v>
      </c>
      <c r="P19">
        <v>16.129000039596601</v>
      </c>
      <c r="Q19">
        <v>0</v>
      </c>
      <c r="R19">
        <v>476.81721573509299</v>
      </c>
      <c r="S19">
        <v>0</v>
      </c>
      <c r="T19">
        <v>74.182784456526903</v>
      </c>
      <c r="U19">
        <v>0</v>
      </c>
      <c r="V19">
        <v>0</v>
      </c>
      <c r="W19">
        <v>69371.612218306414</v>
      </c>
      <c r="X19" s="2"/>
      <c r="AJ19" s="4"/>
      <c r="AK19" s="2"/>
      <c r="AL19" s="16">
        <v>54023</v>
      </c>
      <c r="AM19" s="16" t="s">
        <v>70</v>
      </c>
      <c r="AN19" s="16" t="s">
        <v>69</v>
      </c>
      <c r="AO19">
        <v>60.575692368322102</v>
      </c>
      <c r="AP19">
        <v>9.4243106430076296</v>
      </c>
      <c r="AQ19">
        <v>876.00001352466597</v>
      </c>
      <c r="AR19">
        <v>0</v>
      </c>
      <c r="AS19">
        <v>0</v>
      </c>
      <c r="AT19">
        <v>1341.89598707855</v>
      </c>
      <c r="AU19">
        <v>9529.9269326776302</v>
      </c>
      <c r="AV19">
        <v>615.466001925059</v>
      </c>
      <c r="AW19">
        <v>13796.499963611401</v>
      </c>
      <c r="AX19">
        <v>42408.000809371501</v>
      </c>
      <c r="AY19">
        <v>3.6410999426006998</v>
      </c>
      <c r="AZ19">
        <v>163.05240693246</v>
      </c>
      <c r="BA19">
        <v>16.129000039596601</v>
      </c>
      <c r="BB19">
        <v>0</v>
      </c>
      <c r="BC19">
        <v>476.81721573509299</v>
      </c>
      <c r="BD19">
        <v>0</v>
      </c>
      <c r="BE19">
        <v>74.182784456526903</v>
      </c>
      <c r="BF19">
        <v>0</v>
      </c>
      <c r="BG19">
        <v>0</v>
      </c>
      <c r="BH19">
        <v>69371.612218306414</v>
      </c>
      <c r="BI19" s="4"/>
      <c r="BT19" s="4"/>
    </row>
    <row r="20" spans="1:72" customFormat="1" ht="14.1" customHeight="1">
      <c r="A20" s="16">
        <v>54027</v>
      </c>
      <c r="B20" s="16" t="s">
        <v>71</v>
      </c>
      <c r="C20" s="16" t="s">
        <v>69</v>
      </c>
      <c r="D20">
        <v>346.965877473354</v>
      </c>
      <c r="E20">
        <v>60.034130625426798</v>
      </c>
      <c r="F20">
        <v>712.000005125999</v>
      </c>
      <c r="G20">
        <v>0</v>
      </c>
      <c r="H20">
        <v>0</v>
      </c>
      <c r="I20">
        <v>2471.3219943046602</v>
      </c>
      <c r="J20">
        <v>17136.874032020602</v>
      </c>
      <c r="K20">
        <v>1492.00000476837</v>
      </c>
      <c r="L20">
        <v>21366.9997215271</v>
      </c>
      <c r="M20">
        <v>39616.000049591101</v>
      </c>
      <c r="N20">
        <v>28.4470002539456</v>
      </c>
      <c r="O20">
        <v>1565.3889789581301</v>
      </c>
      <c r="P20">
        <v>158.00000049173801</v>
      </c>
      <c r="Q20">
        <v>0</v>
      </c>
      <c r="R20">
        <v>746.78649997711204</v>
      </c>
      <c r="S20">
        <v>78.607002817094298</v>
      </c>
      <c r="T20">
        <v>129.21349821984799</v>
      </c>
      <c r="U20">
        <v>0</v>
      </c>
      <c r="V20">
        <v>0</v>
      </c>
      <c r="W20">
        <v>85908.638796154482</v>
      </c>
      <c r="X20" s="2"/>
      <c r="AJ20" s="4"/>
      <c r="AK20" s="2"/>
      <c r="AL20" s="16">
        <v>54027</v>
      </c>
      <c r="AM20" s="16" t="s">
        <v>71</v>
      </c>
      <c r="AN20" s="16" t="s">
        <v>69</v>
      </c>
      <c r="AO20">
        <v>346.965877473354</v>
      </c>
      <c r="AP20">
        <v>60.034130625426798</v>
      </c>
      <c r="AQ20">
        <v>712.000005125999</v>
      </c>
      <c r="AR20">
        <v>0</v>
      </c>
      <c r="AS20">
        <v>0</v>
      </c>
      <c r="AT20">
        <v>2471.3219943046602</v>
      </c>
      <c r="AU20">
        <v>17136.874032020602</v>
      </c>
      <c r="AV20">
        <v>1492.00000476837</v>
      </c>
      <c r="AW20">
        <v>21366.9997215271</v>
      </c>
      <c r="AX20">
        <v>39616.000049591101</v>
      </c>
      <c r="AY20">
        <v>28.4470002539456</v>
      </c>
      <c r="AZ20">
        <v>1565.3889789581301</v>
      </c>
      <c r="BA20">
        <v>158.00000049173801</v>
      </c>
      <c r="BB20">
        <v>0</v>
      </c>
      <c r="BC20">
        <v>746.78649997711204</v>
      </c>
      <c r="BD20">
        <v>78.607002817094298</v>
      </c>
      <c r="BE20">
        <v>129.21349821984799</v>
      </c>
      <c r="BF20">
        <v>0</v>
      </c>
      <c r="BG20">
        <v>0</v>
      </c>
      <c r="BH20">
        <v>85908.638796154482</v>
      </c>
      <c r="BI20" s="4"/>
      <c r="BT20" s="4"/>
    </row>
    <row r="21" spans="1:72" customFormat="1" ht="14.1" customHeight="1">
      <c r="A21" s="16">
        <v>54031</v>
      </c>
      <c r="B21" s="16" t="s">
        <v>72</v>
      </c>
      <c r="C21" s="16" t="s">
        <v>69</v>
      </c>
      <c r="D21">
        <v>2597.16924238205</v>
      </c>
      <c r="E21">
        <v>1004.6126271486301</v>
      </c>
      <c r="F21">
        <v>638.00000703334797</v>
      </c>
      <c r="G21">
        <v>0</v>
      </c>
      <c r="H21">
        <v>0</v>
      </c>
      <c r="I21">
        <v>1958.66600502655</v>
      </c>
      <c r="J21">
        <v>12137.330924928199</v>
      </c>
      <c r="K21">
        <v>857.98900926113095</v>
      </c>
      <c r="L21">
        <v>15053.000295639</v>
      </c>
      <c r="M21">
        <v>45028.001159667998</v>
      </c>
      <c r="N21">
        <v>4.34769999794662</v>
      </c>
      <c r="O21">
        <v>179.696801513433</v>
      </c>
      <c r="P21">
        <v>333.02349686622603</v>
      </c>
      <c r="Q21">
        <v>202.365497022867</v>
      </c>
      <c r="R21">
        <v>1507.0388256311401</v>
      </c>
      <c r="S21">
        <v>663.86239135265396</v>
      </c>
      <c r="T21">
        <v>582.93863612413395</v>
      </c>
      <c r="U21">
        <v>0</v>
      </c>
      <c r="V21">
        <v>0</v>
      </c>
      <c r="W21">
        <v>82748.042619595304</v>
      </c>
      <c r="X21" s="2"/>
      <c r="AJ21" s="4"/>
      <c r="AK21" s="2"/>
      <c r="AL21" s="16">
        <v>54031</v>
      </c>
      <c r="AM21" s="16" t="s">
        <v>72</v>
      </c>
      <c r="AN21" s="16" t="s">
        <v>69</v>
      </c>
      <c r="AO21">
        <v>2597.16924238205</v>
      </c>
      <c r="AP21">
        <v>1004.6126271486301</v>
      </c>
      <c r="AQ21">
        <v>638.00000703334797</v>
      </c>
      <c r="AR21">
        <v>0</v>
      </c>
      <c r="AS21">
        <v>0</v>
      </c>
      <c r="AT21">
        <v>1958.66600502655</v>
      </c>
      <c r="AU21">
        <v>12137.330924928199</v>
      </c>
      <c r="AV21">
        <v>857.98900926113095</v>
      </c>
      <c r="AW21">
        <v>15053.000295639</v>
      </c>
      <c r="AX21">
        <v>45028.001159667998</v>
      </c>
      <c r="AY21">
        <v>4.34769999794662</v>
      </c>
      <c r="AZ21">
        <v>179.696801513433</v>
      </c>
      <c r="BA21">
        <v>333.02349686622603</v>
      </c>
      <c r="BB21">
        <v>202.365497022867</v>
      </c>
      <c r="BC21">
        <v>1507.0388256311401</v>
      </c>
      <c r="BD21">
        <v>663.86239135265396</v>
      </c>
      <c r="BE21">
        <v>582.93863612413395</v>
      </c>
      <c r="BF21">
        <v>0</v>
      </c>
      <c r="BG21">
        <v>0</v>
      </c>
      <c r="BH21">
        <v>82748.042619595304</v>
      </c>
      <c r="BI21" s="4"/>
      <c r="BT21" s="4"/>
    </row>
    <row r="22" spans="1:72" customFormat="1" ht="14.1" customHeight="1">
      <c r="A22" s="16">
        <v>54037</v>
      </c>
      <c r="B22" s="16" t="s">
        <v>60</v>
      </c>
      <c r="C22" s="16" t="s">
        <v>69</v>
      </c>
      <c r="D22">
        <v>5546.4283790588397</v>
      </c>
      <c r="E22">
        <v>881.91013526916504</v>
      </c>
      <c r="F22">
        <v>2905.0000858306898</v>
      </c>
      <c r="G22">
        <v>1.48100002110004</v>
      </c>
      <c r="H22">
        <v>4.9880000315606603</v>
      </c>
      <c r="I22">
        <v>4028.6180387139302</v>
      </c>
      <c r="J22">
        <v>29400.144469454899</v>
      </c>
      <c r="K22">
        <v>1790.00000572205</v>
      </c>
      <c r="L22">
        <v>12799.9997711182</v>
      </c>
      <c r="M22">
        <v>20231.000091552702</v>
      </c>
      <c r="N22">
        <v>68.535901308059707</v>
      </c>
      <c r="O22">
        <v>1097.34902477264</v>
      </c>
      <c r="P22">
        <v>2383.2739906310999</v>
      </c>
      <c r="Q22">
        <v>2065.1911573409998</v>
      </c>
      <c r="R22">
        <v>3225.5276203155499</v>
      </c>
      <c r="S22">
        <v>7082.0673522949201</v>
      </c>
      <c r="T22">
        <v>512.875244140625</v>
      </c>
      <c r="U22">
        <v>0</v>
      </c>
      <c r="V22">
        <v>0</v>
      </c>
      <c r="W22">
        <v>94024.390267577051</v>
      </c>
      <c r="X22" s="2"/>
      <c r="AJ22" s="4"/>
      <c r="AK22" s="2"/>
      <c r="AL22" s="16">
        <v>54037</v>
      </c>
      <c r="AM22" s="16" t="s">
        <v>60</v>
      </c>
      <c r="AN22" s="16" t="s">
        <v>69</v>
      </c>
      <c r="AO22">
        <v>5546.4283790588397</v>
      </c>
      <c r="AP22">
        <v>881.91013526916504</v>
      </c>
      <c r="AQ22">
        <v>2905.0000858306898</v>
      </c>
      <c r="AR22">
        <v>1.48100002110004</v>
      </c>
      <c r="AS22">
        <v>4.9880000315606603</v>
      </c>
      <c r="AT22">
        <v>4028.6180387139302</v>
      </c>
      <c r="AU22">
        <v>29400.144469454899</v>
      </c>
      <c r="AV22">
        <v>1790.00000572205</v>
      </c>
      <c r="AW22">
        <v>12799.9997711182</v>
      </c>
      <c r="AX22">
        <v>20231.000091552702</v>
      </c>
      <c r="AY22">
        <v>68.535901308059707</v>
      </c>
      <c r="AZ22">
        <v>1097.34902477264</v>
      </c>
      <c r="BA22">
        <v>2383.2739906310999</v>
      </c>
      <c r="BB22">
        <v>2065.1911573409998</v>
      </c>
      <c r="BC22">
        <v>3225.5276203155499</v>
      </c>
      <c r="BD22">
        <v>7082.0673522949201</v>
      </c>
      <c r="BE22">
        <v>512.875244140625</v>
      </c>
      <c r="BF22">
        <v>0</v>
      </c>
      <c r="BG22">
        <v>0</v>
      </c>
      <c r="BH22">
        <v>94024.390267577051</v>
      </c>
      <c r="BI22" s="4"/>
      <c r="BT22" s="4"/>
    </row>
    <row r="23" spans="1:72" customFormat="1" ht="14.1" customHeight="1">
      <c r="A23" s="16">
        <v>54057</v>
      </c>
      <c r="B23" s="16" t="s">
        <v>73</v>
      </c>
      <c r="C23" s="16" t="s">
        <v>69</v>
      </c>
      <c r="D23">
        <v>365.18487226962998</v>
      </c>
      <c r="E23">
        <v>56.815127783454997</v>
      </c>
      <c r="F23">
        <v>1284.0000156685701</v>
      </c>
      <c r="G23">
        <v>28.0189998149872</v>
      </c>
      <c r="H23">
        <v>267.584999084473</v>
      </c>
      <c r="I23">
        <v>2014.69699575752</v>
      </c>
      <c r="J23">
        <v>14509.936050206399</v>
      </c>
      <c r="K23">
        <v>889.00000425428198</v>
      </c>
      <c r="L23">
        <v>11024.0001929998</v>
      </c>
      <c r="M23">
        <v>22185.0002501011</v>
      </c>
      <c r="N23">
        <v>51.080399243626701</v>
      </c>
      <c r="O23">
        <v>232.000001130626</v>
      </c>
      <c r="P23">
        <v>99.954999619163601</v>
      </c>
      <c r="Q23">
        <v>0</v>
      </c>
      <c r="R23">
        <v>199.26632035896199</v>
      </c>
      <c r="S23">
        <v>0</v>
      </c>
      <c r="T23">
        <v>31.0016719195992</v>
      </c>
      <c r="U23">
        <v>0</v>
      </c>
      <c r="V23">
        <v>0</v>
      </c>
      <c r="W23">
        <v>53237.540900212189</v>
      </c>
      <c r="X23" s="2"/>
      <c r="AJ23" s="4"/>
      <c r="AK23" s="2"/>
      <c r="AL23" s="16">
        <v>54057</v>
      </c>
      <c r="AM23" s="16" t="s">
        <v>73</v>
      </c>
      <c r="AN23" s="16" t="s">
        <v>69</v>
      </c>
      <c r="AO23">
        <v>365.18487226962998</v>
      </c>
      <c r="AP23">
        <v>56.815127783454997</v>
      </c>
      <c r="AQ23">
        <v>1284.0000156685701</v>
      </c>
      <c r="AR23">
        <v>28.0189998149872</v>
      </c>
      <c r="AS23">
        <v>267.584999084473</v>
      </c>
      <c r="AT23">
        <v>2014.69699575752</v>
      </c>
      <c r="AU23">
        <v>14509.936050206399</v>
      </c>
      <c r="AV23">
        <v>889.00000425428198</v>
      </c>
      <c r="AW23">
        <v>11024.0001929998</v>
      </c>
      <c r="AX23">
        <v>22185.0002501011</v>
      </c>
      <c r="AY23">
        <v>51.080399243626701</v>
      </c>
      <c r="AZ23">
        <v>232.000001130626</v>
      </c>
      <c r="BA23">
        <v>99.954999619163601</v>
      </c>
      <c r="BB23">
        <v>0</v>
      </c>
      <c r="BC23">
        <v>199.26632035896199</v>
      </c>
      <c r="BD23">
        <v>0</v>
      </c>
      <c r="BE23">
        <v>31.0016719195992</v>
      </c>
      <c r="BF23">
        <v>0</v>
      </c>
      <c r="BG23">
        <v>0</v>
      </c>
      <c r="BH23">
        <v>53237.540900212189</v>
      </c>
      <c r="BI23" s="4"/>
      <c r="BT23" s="4"/>
    </row>
    <row r="24" spans="1:72" customFormat="1" ht="14.1" customHeight="1">
      <c r="A24" s="16">
        <v>54063</v>
      </c>
      <c r="B24" t="s">
        <v>74</v>
      </c>
      <c r="C24" s="16" t="s">
        <v>69</v>
      </c>
      <c r="D24">
        <v>569.41152000427201</v>
      </c>
      <c r="E24">
        <v>88.588517189025893</v>
      </c>
      <c r="F24">
        <v>2240.0000534057599</v>
      </c>
      <c r="G24">
        <v>0</v>
      </c>
      <c r="H24">
        <v>0</v>
      </c>
      <c r="I24">
        <v>1939.09603521228</v>
      </c>
      <c r="J24">
        <v>11913.4376037121</v>
      </c>
      <c r="K24">
        <v>1621.85800933838</v>
      </c>
      <c r="L24">
        <v>16103.0001220703</v>
      </c>
      <c r="M24">
        <v>57770.002807617202</v>
      </c>
      <c r="N24">
        <v>47.904099702835097</v>
      </c>
      <c r="O24">
        <v>80.004999637603802</v>
      </c>
      <c r="P24">
        <v>170.49999713897699</v>
      </c>
      <c r="Q24">
        <v>0</v>
      </c>
      <c r="R24">
        <v>1223.7587852478</v>
      </c>
      <c r="S24">
        <v>0</v>
      </c>
      <c r="T24">
        <v>190.39127063751201</v>
      </c>
      <c r="U24">
        <v>0</v>
      </c>
      <c r="V24">
        <v>0</v>
      </c>
      <c r="W24">
        <v>93957.953820914059</v>
      </c>
      <c r="X24" s="2"/>
      <c r="AJ24" s="4"/>
      <c r="AK24" s="2"/>
      <c r="AL24" s="16">
        <v>54063</v>
      </c>
      <c r="AM24" t="s">
        <v>74</v>
      </c>
      <c r="AN24" s="16" t="s">
        <v>69</v>
      </c>
      <c r="AO24">
        <v>569.41152000427201</v>
      </c>
      <c r="AP24">
        <v>88.588517189025893</v>
      </c>
      <c r="AQ24">
        <v>2240.0000534057599</v>
      </c>
      <c r="AR24">
        <v>0</v>
      </c>
      <c r="AS24">
        <v>0</v>
      </c>
      <c r="AT24">
        <v>1939.09603521228</v>
      </c>
      <c r="AU24">
        <v>11913.4376037121</v>
      </c>
      <c r="AV24">
        <v>1621.85800933838</v>
      </c>
      <c r="AW24">
        <v>16103.0001220703</v>
      </c>
      <c r="AX24">
        <v>57770.002807617202</v>
      </c>
      <c r="AY24">
        <v>47.904099702835097</v>
      </c>
      <c r="AZ24">
        <v>80.004999637603802</v>
      </c>
      <c r="BA24">
        <v>170.49999713897699</v>
      </c>
      <c r="BB24">
        <v>0</v>
      </c>
      <c r="BC24">
        <v>1223.7587852478</v>
      </c>
      <c r="BD24">
        <v>0</v>
      </c>
      <c r="BE24">
        <v>190.39127063751201</v>
      </c>
      <c r="BF24">
        <v>0</v>
      </c>
      <c r="BG24">
        <v>0</v>
      </c>
      <c r="BH24">
        <v>93957.953820914059</v>
      </c>
      <c r="BI24" s="4"/>
      <c r="BT24" s="4"/>
    </row>
    <row r="25" spans="1:72" customFormat="1" ht="14.1" customHeight="1">
      <c r="A25" s="16">
        <v>54065</v>
      </c>
      <c r="B25" t="s">
        <v>75</v>
      </c>
      <c r="C25" s="16" t="s">
        <v>69</v>
      </c>
      <c r="D25">
        <v>259.11441785097099</v>
      </c>
      <c r="E25">
        <v>40.312783533707297</v>
      </c>
      <c r="F25">
        <v>214.999998256564</v>
      </c>
      <c r="G25">
        <v>3.09999992605299E-2</v>
      </c>
      <c r="H25">
        <v>0.120999999344349</v>
      </c>
      <c r="I25">
        <v>1792.98696468771</v>
      </c>
      <c r="J25">
        <v>11274.1240444183</v>
      </c>
      <c r="K25">
        <v>766.55501371622097</v>
      </c>
      <c r="L25">
        <v>4129.0000281333896</v>
      </c>
      <c r="M25">
        <v>4726.0000810623196</v>
      </c>
      <c r="N25">
        <v>19.3136004554108</v>
      </c>
      <c r="O25">
        <v>62.068000722676501</v>
      </c>
      <c r="P25">
        <v>318.77699649333999</v>
      </c>
      <c r="Q25">
        <v>23.530000197701199</v>
      </c>
      <c r="R25">
        <v>159.26457586139401</v>
      </c>
      <c r="S25">
        <v>0</v>
      </c>
      <c r="T25">
        <v>24.778236487880299</v>
      </c>
      <c r="U25">
        <v>0</v>
      </c>
      <c r="V25">
        <v>0</v>
      </c>
      <c r="W25">
        <v>23810.976741876191</v>
      </c>
      <c r="X25" s="2"/>
      <c r="AJ25" s="4"/>
      <c r="AK25" s="2"/>
      <c r="AL25" s="16">
        <v>54065</v>
      </c>
      <c r="AM25" t="s">
        <v>75</v>
      </c>
      <c r="AN25" s="16" t="s">
        <v>69</v>
      </c>
      <c r="AO25">
        <v>259.11441785097099</v>
      </c>
      <c r="AP25">
        <v>40.312783533707297</v>
      </c>
      <c r="AQ25">
        <v>214.999998256564</v>
      </c>
      <c r="AR25">
        <v>3.09999992605299E-2</v>
      </c>
      <c r="AS25">
        <v>0.120999999344349</v>
      </c>
      <c r="AT25">
        <v>1792.98696468771</v>
      </c>
      <c r="AU25">
        <v>11274.1240444183</v>
      </c>
      <c r="AV25">
        <v>766.55501371622097</v>
      </c>
      <c r="AW25">
        <v>4129.0000281333896</v>
      </c>
      <c r="AX25">
        <v>4726.0000810623196</v>
      </c>
      <c r="AY25">
        <v>19.3136004554108</v>
      </c>
      <c r="AZ25">
        <v>62.068000722676501</v>
      </c>
      <c r="BA25">
        <v>318.77699649333999</v>
      </c>
      <c r="BB25">
        <v>23.530000197701199</v>
      </c>
      <c r="BC25">
        <v>159.26457586139401</v>
      </c>
      <c r="BD25">
        <v>0</v>
      </c>
      <c r="BE25">
        <v>24.778236487880299</v>
      </c>
      <c r="BF25">
        <v>0</v>
      </c>
      <c r="BG25">
        <v>0</v>
      </c>
      <c r="BH25">
        <v>23810.976741876191</v>
      </c>
      <c r="BI25" s="4"/>
      <c r="BT25" s="4"/>
    </row>
    <row r="26" spans="1:72" customFormat="1" ht="14.1" customHeight="1">
      <c r="A26" s="16">
        <v>54071</v>
      </c>
      <c r="B26" t="s">
        <v>76</v>
      </c>
      <c r="C26" s="16" t="s">
        <v>69</v>
      </c>
      <c r="D26">
        <v>1704.5778577029701</v>
      </c>
      <c r="E26">
        <v>259.38895634748002</v>
      </c>
      <c r="F26">
        <v>1580.9733031466601</v>
      </c>
      <c r="G26">
        <v>0</v>
      </c>
      <c r="H26">
        <v>0</v>
      </c>
      <c r="I26">
        <v>2291.35397131741</v>
      </c>
      <c r="J26">
        <v>11943.565000012501</v>
      </c>
      <c r="K26">
        <v>748.98733493313205</v>
      </c>
      <c r="L26">
        <v>14632.752520203599</v>
      </c>
      <c r="M26">
        <v>74400.742156028704</v>
      </c>
      <c r="N26">
        <v>21.287340088398199</v>
      </c>
      <c r="O26">
        <v>37.410367661388598</v>
      </c>
      <c r="P26">
        <v>40.167320046340997</v>
      </c>
      <c r="Q26">
        <v>0</v>
      </c>
      <c r="R26">
        <v>981.60775130242098</v>
      </c>
      <c r="S26">
        <v>169.99712703470101</v>
      </c>
      <c r="T26">
        <v>149.37316155154301</v>
      </c>
      <c r="U26">
        <v>0</v>
      </c>
      <c r="V26">
        <v>0</v>
      </c>
      <c r="W26">
        <v>108962.18416737724</v>
      </c>
      <c r="X26" s="2"/>
      <c r="AJ26" s="4"/>
      <c r="AK26" s="2"/>
      <c r="AL26" s="16">
        <v>54071</v>
      </c>
      <c r="AM26" t="s">
        <v>76</v>
      </c>
      <c r="AN26" s="16" t="s">
        <v>69</v>
      </c>
      <c r="AO26">
        <v>1704.5778577029701</v>
      </c>
      <c r="AP26">
        <v>259.38895634748002</v>
      </c>
      <c r="AQ26">
        <v>1580.9733031466601</v>
      </c>
      <c r="AR26">
        <v>0</v>
      </c>
      <c r="AS26">
        <v>0</v>
      </c>
      <c r="AT26">
        <v>2291.35397131741</v>
      </c>
      <c r="AU26">
        <v>11943.565000012501</v>
      </c>
      <c r="AV26">
        <v>748.98733493313205</v>
      </c>
      <c r="AW26">
        <v>14632.752520203599</v>
      </c>
      <c r="AX26">
        <v>74400.742156028704</v>
      </c>
      <c r="AY26">
        <v>21.287340088398199</v>
      </c>
      <c r="AZ26">
        <v>37.410367661388598</v>
      </c>
      <c r="BA26">
        <v>40.167320046340997</v>
      </c>
      <c r="BB26">
        <v>0</v>
      </c>
      <c r="BC26">
        <v>981.60775130242098</v>
      </c>
      <c r="BD26">
        <v>169.99712703470101</v>
      </c>
      <c r="BE26">
        <v>149.37316155154301</v>
      </c>
      <c r="BF26">
        <v>0</v>
      </c>
      <c r="BG26">
        <v>0</v>
      </c>
      <c r="BH26">
        <v>108962.18416737724</v>
      </c>
      <c r="BI26" s="4"/>
      <c r="BT26" s="4"/>
    </row>
    <row r="27" spans="1:72" customFormat="1" ht="14.1" customHeight="1">
      <c r="A27" s="16">
        <v>54077</v>
      </c>
      <c r="B27" t="s">
        <v>77</v>
      </c>
      <c r="C27" s="16" t="s">
        <v>69</v>
      </c>
      <c r="D27">
        <v>1668.0155339166499</v>
      </c>
      <c r="E27">
        <v>181.98449621582401</v>
      </c>
      <c r="F27">
        <v>3124.0000250376802</v>
      </c>
      <c r="G27">
        <v>0</v>
      </c>
      <c r="H27">
        <v>0</v>
      </c>
      <c r="I27">
        <v>4240.2340944111302</v>
      </c>
      <c r="J27">
        <v>20081.9667236805</v>
      </c>
      <c r="K27">
        <v>1942.99997749925</v>
      </c>
      <c r="L27">
        <v>27135.000385493</v>
      </c>
      <c r="M27">
        <v>48349.000599801497</v>
      </c>
      <c r="N27">
        <v>75.249701289867502</v>
      </c>
      <c r="O27">
        <v>206.08300442784099</v>
      </c>
      <c r="P27">
        <v>897.935969606973</v>
      </c>
      <c r="Q27">
        <v>0</v>
      </c>
      <c r="R27">
        <v>957.28760767635004</v>
      </c>
      <c r="S27">
        <v>102.816002612468</v>
      </c>
      <c r="T27">
        <v>104.442381461384</v>
      </c>
      <c r="U27">
        <v>0</v>
      </c>
      <c r="V27">
        <v>0</v>
      </c>
      <c r="W27">
        <v>109067.01650313041</v>
      </c>
      <c r="X27" s="2"/>
      <c r="AJ27" s="4"/>
      <c r="AK27" s="2"/>
      <c r="AL27" s="16">
        <v>54077</v>
      </c>
      <c r="AM27" t="s">
        <v>77</v>
      </c>
      <c r="AN27" s="16" t="s">
        <v>69</v>
      </c>
      <c r="AO27">
        <v>1668.0155339166499</v>
      </c>
      <c r="AP27">
        <v>181.98449621582401</v>
      </c>
      <c r="AQ27">
        <v>3124.0000250376802</v>
      </c>
      <c r="AR27">
        <v>0</v>
      </c>
      <c r="AS27">
        <v>0</v>
      </c>
      <c r="AT27">
        <v>4240.2340944111302</v>
      </c>
      <c r="AU27">
        <v>20081.9667236805</v>
      </c>
      <c r="AV27">
        <v>1942.99997749925</v>
      </c>
      <c r="AW27">
        <v>27135.000385493</v>
      </c>
      <c r="AX27">
        <v>48349.000599801497</v>
      </c>
      <c r="AY27">
        <v>75.249701289867502</v>
      </c>
      <c r="AZ27">
        <v>206.08300442784099</v>
      </c>
      <c r="BA27">
        <v>897.935969606973</v>
      </c>
      <c r="BB27">
        <v>0</v>
      </c>
      <c r="BC27">
        <v>957.28760767635004</v>
      </c>
      <c r="BD27">
        <v>102.816002612468</v>
      </c>
      <c r="BE27">
        <v>104.442381461384</v>
      </c>
      <c r="BF27">
        <v>0</v>
      </c>
      <c r="BG27">
        <v>0</v>
      </c>
      <c r="BH27">
        <v>109067.01650313041</v>
      </c>
      <c r="BI27" s="4"/>
      <c r="BT27" s="4"/>
    </row>
    <row r="28" spans="1:72" customFormat="1" ht="14.1" customHeight="1">
      <c r="A28" s="16">
        <v>54093</v>
      </c>
      <c r="B28" t="s">
        <v>78</v>
      </c>
      <c r="C28" s="16" t="s">
        <v>69</v>
      </c>
      <c r="D28">
        <v>149.70849069952999</v>
      </c>
      <c r="E28">
        <v>23.2915102913976</v>
      </c>
      <c r="F28">
        <v>153.34598892927201</v>
      </c>
      <c r="G28">
        <v>0</v>
      </c>
      <c r="H28">
        <v>0</v>
      </c>
      <c r="I28">
        <v>1505.9200536962601</v>
      </c>
      <c r="J28">
        <v>4892.3660273551905</v>
      </c>
      <c r="K28">
        <v>10.9390005171299</v>
      </c>
      <c r="L28">
        <v>5194.6270265579196</v>
      </c>
      <c r="M28">
        <v>10281.000406265301</v>
      </c>
      <c r="N28">
        <v>18.548500914126599</v>
      </c>
      <c r="O28">
        <v>24.198001023381899</v>
      </c>
      <c r="P28">
        <v>79.921999678015695</v>
      </c>
      <c r="Q28">
        <v>0</v>
      </c>
      <c r="R28">
        <v>11.6824546679854</v>
      </c>
      <c r="S28">
        <v>0</v>
      </c>
      <c r="T28">
        <v>1.8175454952288399</v>
      </c>
      <c r="U28">
        <v>0</v>
      </c>
      <c r="V28">
        <v>0</v>
      </c>
      <c r="W28">
        <v>22347.367006090739</v>
      </c>
      <c r="X28" s="2"/>
      <c r="AJ28" s="4"/>
      <c r="AK28" s="2"/>
      <c r="AL28" s="16">
        <v>54093</v>
      </c>
      <c r="AM28" t="s">
        <v>78</v>
      </c>
      <c r="AN28" s="16" t="s">
        <v>69</v>
      </c>
      <c r="AO28">
        <v>149.70849069952999</v>
      </c>
      <c r="AP28">
        <v>23.2915102913976</v>
      </c>
      <c r="AQ28">
        <v>153.34598892927201</v>
      </c>
      <c r="AR28">
        <v>0</v>
      </c>
      <c r="AS28">
        <v>0</v>
      </c>
      <c r="AT28">
        <v>1505.9200536962601</v>
      </c>
      <c r="AU28">
        <v>4892.3660273551905</v>
      </c>
      <c r="AV28">
        <v>10.9390005171299</v>
      </c>
      <c r="AW28">
        <v>5194.6270265579196</v>
      </c>
      <c r="AX28">
        <v>10281.000406265301</v>
      </c>
      <c r="AY28">
        <v>18.548500914126599</v>
      </c>
      <c r="AZ28">
        <v>24.198001023381899</v>
      </c>
      <c r="BA28">
        <v>79.921999678015695</v>
      </c>
      <c r="BB28">
        <v>0</v>
      </c>
      <c r="BC28">
        <v>11.6824546679854</v>
      </c>
      <c r="BD28">
        <v>0</v>
      </c>
      <c r="BE28">
        <v>1.8175454952288399</v>
      </c>
      <c r="BF28">
        <v>0</v>
      </c>
      <c r="BG28">
        <v>0</v>
      </c>
      <c r="BH28">
        <v>22347.367006090739</v>
      </c>
      <c r="BI28" s="4"/>
      <c r="BT28" s="4"/>
    </row>
    <row r="29" spans="1:7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J29"/>
      <c r="BK29"/>
      <c r="BL29"/>
      <c r="BM29"/>
      <c r="BN29"/>
      <c r="BO29"/>
      <c r="BP29"/>
      <c r="BQ29"/>
      <c r="BR29"/>
      <c r="BS29"/>
      <c r="BT29" s="4"/>
    </row>
    <row r="30" spans="1:72" ht="18.75">
      <c r="A30" s="1" t="s">
        <v>62</v>
      </c>
      <c r="Y30" s="11"/>
      <c r="Z30" s="11"/>
      <c r="AA30" s="11"/>
      <c r="AB30" s="11"/>
      <c r="AC30" s="11"/>
      <c r="AD30" s="11"/>
      <c r="AE30" s="11"/>
      <c r="AH30" s="11"/>
      <c r="AI30" s="11"/>
      <c r="AL30" s="1" t="s">
        <v>62</v>
      </c>
      <c r="BT30" s="4"/>
    </row>
    <row r="31" spans="1:72" s="3" customFormat="1" ht="105">
      <c r="B31" s="3" t="s">
        <v>3</v>
      </c>
      <c r="C31" s="3" t="s">
        <v>4</v>
      </c>
      <c r="D31" s="3" t="s">
        <v>16</v>
      </c>
      <c r="X31" s="5"/>
      <c r="Y31"/>
      <c r="Z31"/>
      <c r="AA31"/>
      <c r="AB31"/>
      <c r="AC31"/>
      <c r="AD31"/>
      <c r="AE31"/>
      <c r="AF31" s="11"/>
      <c r="AG31" s="11"/>
      <c r="AH31"/>
      <c r="AI31"/>
      <c r="AJ31" s="6"/>
      <c r="AK31" s="5"/>
      <c r="AM31" s="3" t="s">
        <v>3</v>
      </c>
      <c r="AN31" s="3" t="s">
        <v>4</v>
      </c>
      <c r="AO31" s="3" t="s">
        <v>17</v>
      </c>
      <c r="AS31" s="3" t="s">
        <v>18</v>
      </c>
      <c r="BI31" s="6"/>
      <c r="BT31" s="6"/>
    </row>
    <row r="32" spans="1:72" s="3" customFormat="1">
      <c r="A32" s="20"/>
      <c r="B32" s="20">
        <v>2012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5"/>
      <c r="Y32"/>
      <c r="Z32"/>
      <c r="AA32"/>
      <c r="AB32"/>
      <c r="AC32"/>
      <c r="AD32"/>
      <c r="AE32"/>
      <c r="AF32" s="11"/>
      <c r="AG32" s="11"/>
      <c r="AH32"/>
      <c r="AI32"/>
      <c r="AJ32" s="6"/>
      <c r="AK32" s="5"/>
      <c r="AL32" s="20"/>
      <c r="AM32" s="20">
        <v>2012</v>
      </c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6"/>
      <c r="BT32" s="6"/>
    </row>
    <row r="33" spans="1:72" s="10" customFormat="1">
      <c r="A33" s="10" t="s">
        <v>7</v>
      </c>
      <c r="D33" s="10" t="s">
        <v>41</v>
      </c>
      <c r="E33" s="10" t="s">
        <v>42</v>
      </c>
      <c r="F33" s="10" t="s">
        <v>43</v>
      </c>
      <c r="G33" s="10" t="s">
        <v>44</v>
      </c>
      <c r="H33" s="10" t="s">
        <v>45</v>
      </c>
      <c r="I33" s="10" t="s">
        <v>46</v>
      </c>
      <c r="J33" s="10" t="s">
        <v>47</v>
      </c>
      <c r="K33" s="10" t="s">
        <v>48</v>
      </c>
      <c r="L33" s="10" t="s">
        <v>49</v>
      </c>
      <c r="M33" s="10" t="s">
        <v>50</v>
      </c>
      <c r="N33" s="10" t="s">
        <v>51</v>
      </c>
      <c r="O33" s="10" t="s">
        <v>52</v>
      </c>
      <c r="P33" s="10" t="s">
        <v>53</v>
      </c>
      <c r="Q33" s="10" t="s">
        <v>54</v>
      </c>
      <c r="R33" s="10" t="s">
        <v>55</v>
      </c>
      <c r="S33" s="10" t="s">
        <v>56</v>
      </c>
      <c r="T33" s="10" t="s">
        <v>57</v>
      </c>
      <c r="U33" s="10" t="s">
        <v>58</v>
      </c>
      <c r="V33" s="10" t="s">
        <v>59</v>
      </c>
      <c r="X33" s="12"/>
      <c r="Y33" s="3"/>
      <c r="Z33" s="3"/>
      <c r="AA33" s="3"/>
      <c r="AB33" s="3"/>
      <c r="AC33" s="3"/>
      <c r="AD33" s="3"/>
      <c r="AE33" s="3"/>
      <c r="AF33"/>
      <c r="AG33"/>
      <c r="AH33" s="3"/>
      <c r="AI33" s="3"/>
      <c r="AJ33" s="13"/>
      <c r="AK33" s="12"/>
      <c r="AL33" s="10" t="s">
        <v>7</v>
      </c>
      <c r="AO33" s="10" t="s">
        <v>41</v>
      </c>
      <c r="AP33" s="10" t="s">
        <v>42</v>
      </c>
      <c r="AQ33" s="10" t="s">
        <v>43</v>
      </c>
      <c r="AR33" s="10" t="s">
        <v>44</v>
      </c>
      <c r="AS33" s="10" t="s">
        <v>45</v>
      </c>
      <c r="AT33" s="10" t="s">
        <v>46</v>
      </c>
      <c r="AU33" s="10" t="s">
        <v>47</v>
      </c>
      <c r="AV33" s="10" t="s">
        <v>48</v>
      </c>
      <c r="AW33" s="10" t="s">
        <v>49</v>
      </c>
      <c r="AX33" s="10" t="s">
        <v>50</v>
      </c>
      <c r="AY33" s="10" t="s">
        <v>51</v>
      </c>
      <c r="AZ33" s="10" t="s">
        <v>52</v>
      </c>
      <c r="BA33" s="10" t="s">
        <v>53</v>
      </c>
      <c r="BB33" s="10" t="s">
        <v>54</v>
      </c>
      <c r="BC33" s="10" t="s">
        <v>55</v>
      </c>
      <c r="BD33" s="10" t="s">
        <v>56</v>
      </c>
      <c r="BE33" s="10" t="s">
        <v>57</v>
      </c>
      <c r="BF33" s="10" t="s">
        <v>58</v>
      </c>
      <c r="BG33" s="10" t="s">
        <v>59</v>
      </c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</row>
    <row r="34" spans="1:72" customFormat="1">
      <c r="A34" s="16">
        <v>54003</v>
      </c>
      <c r="B34" s="16" t="s">
        <v>68</v>
      </c>
      <c r="C34" s="16" t="s">
        <v>69</v>
      </c>
      <c r="D34">
        <v>299887.28125</v>
      </c>
      <c r="E34">
        <v>26585.042846679688</v>
      </c>
      <c r="F34">
        <v>0</v>
      </c>
      <c r="G34">
        <v>0</v>
      </c>
      <c r="H34">
        <v>0</v>
      </c>
      <c r="I34">
        <v>0</v>
      </c>
      <c r="J34">
        <v>0</v>
      </c>
      <c r="K34">
        <v>4393.83203125</v>
      </c>
      <c r="L34">
        <v>316963.40066242253</v>
      </c>
      <c r="M34">
        <v>12196.262326479</v>
      </c>
      <c r="N34">
        <v>6709.9135363101996</v>
      </c>
      <c r="O34">
        <v>203478.7054805755</v>
      </c>
      <c r="P34">
        <v>67671.051342010483</v>
      </c>
      <c r="Q34">
        <v>0</v>
      </c>
      <c r="R34">
        <v>99102.407653808594</v>
      </c>
      <c r="S34">
        <v>0</v>
      </c>
      <c r="T34">
        <v>9451.8568191528302</v>
      </c>
      <c r="U34">
        <v>0</v>
      </c>
      <c r="V34">
        <v>0</v>
      </c>
      <c r="X34" s="2"/>
      <c r="Y34" s="10"/>
      <c r="Z34" s="10"/>
      <c r="AA34" s="10"/>
      <c r="AB34" s="10"/>
      <c r="AC34" s="10"/>
      <c r="AD34" s="10"/>
      <c r="AE34" s="10"/>
      <c r="AF34" s="3"/>
      <c r="AG34" s="3"/>
      <c r="AH34" s="10"/>
      <c r="AI34" s="10"/>
      <c r="AJ34" s="4"/>
      <c r="AK34" s="2"/>
      <c r="AL34" s="16">
        <v>54003</v>
      </c>
      <c r="AM34" s="16" t="s">
        <v>68</v>
      </c>
      <c r="AN34" s="16" t="s">
        <v>69</v>
      </c>
      <c r="AO34">
        <v>31191.81640625</v>
      </c>
      <c r="AP34">
        <v>5317.5214233398401</v>
      </c>
      <c r="AQ34">
        <v>12134.5388183594</v>
      </c>
      <c r="AR34">
        <v>0</v>
      </c>
      <c r="AS34">
        <v>0</v>
      </c>
      <c r="AT34">
        <v>0</v>
      </c>
      <c r="AU34">
        <v>0</v>
      </c>
      <c r="AV34">
        <v>357.20520019531301</v>
      </c>
      <c r="AW34">
        <v>14492.947058200809</v>
      </c>
      <c r="AX34">
        <v>9333.3454742431604</v>
      </c>
      <c r="AY34">
        <v>1152.07597586513</v>
      </c>
      <c r="AZ34">
        <v>48065.857803344763</v>
      </c>
      <c r="BA34">
        <v>15746.740608215341</v>
      </c>
      <c r="BB34">
        <v>0</v>
      </c>
      <c r="BC34">
        <v>12157.94140625</v>
      </c>
      <c r="BD34">
        <v>9261.9697265625</v>
      </c>
      <c r="BE34">
        <v>2071.2058620452831</v>
      </c>
      <c r="BF34">
        <v>0</v>
      </c>
      <c r="BG34">
        <v>0</v>
      </c>
      <c r="BI34" s="4"/>
      <c r="BT34" s="11"/>
    </row>
    <row r="35" spans="1:72" customFormat="1">
      <c r="A35" s="16">
        <v>54023</v>
      </c>
      <c r="B35" s="16" t="s">
        <v>70</v>
      </c>
      <c r="C35" s="16" t="s">
        <v>69</v>
      </c>
      <c r="D35">
        <v>17421.3112792969</v>
      </c>
      <c r="E35">
        <v>2371.3847045898501</v>
      </c>
      <c r="F35">
        <v>838.54853259644005</v>
      </c>
      <c r="G35">
        <v>0</v>
      </c>
      <c r="H35">
        <v>0</v>
      </c>
      <c r="I35">
        <v>0</v>
      </c>
      <c r="J35">
        <v>0</v>
      </c>
      <c r="K35">
        <v>305.29508209228499</v>
      </c>
      <c r="L35">
        <v>585055.76091003383</v>
      </c>
      <c r="M35">
        <v>418783.973175049</v>
      </c>
      <c r="N35">
        <v>2152.7208588123299</v>
      </c>
      <c r="O35">
        <v>12141.330923080459</v>
      </c>
      <c r="P35">
        <v>0</v>
      </c>
      <c r="Q35">
        <v>0</v>
      </c>
      <c r="R35">
        <v>43959.479598999002</v>
      </c>
      <c r="S35">
        <v>0</v>
      </c>
      <c r="T35">
        <v>6442.0158114433307</v>
      </c>
      <c r="U35">
        <v>0</v>
      </c>
      <c r="V35">
        <v>0</v>
      </c>
      <c r="X35" s="2"/>
      <c r="AF35" s="10"/>
      <c r="AG35" s="10"/>
      <c r="AJ35" s="4"/>
      <c r="AK35" s="2"/>
      <c r="AL35" s="16">
        <v>54023</v>
      </c>
      <c r="AM35" s="16" t="s">
        <v>70</v>
      </c>
      <c r="AN35" s="16" t="s">
        <v>69</v>
      </c>
      <c r="AO35">
        <v>2708.1488037109398</v>
      </c>
      <c r="AP35">
        <v>680.80245780944801</v>
      </c>
      <c r="AQ35">
        <v>12446.330487526187</v>
      </c>
      <c r="AR35">
        <v>0</v>
      </c>
      <c r="AS35">
        <v>0</v>
      </c>
      <c r="AT35">
        <v>0</v>
      </c>
      <c r="AU35">
        <v>0</v>
      </c>
      <c r="AV35">
        <v>38.5086860656738</v>
      </c>
      <c r="AW35">
        <v>198538.42418289231</v>
      </c>
      <c r="AX35">
        <v>125198.72068786662</v>
      </c>
      <c r="AY35">
        <v>853.95668768882797</v>
      </c>
      <c r="AZ35">
        <v>3479.872848987583</v>
      </c>
      <c r="BA35">
        <v>0</v>
      </c>
      <c r="BB35">
        <v>0</v>
      </c>
      <c r="BC35">
        <v>8060.04443359375</v>
      </c>
      <c r="BD35">
        <v>0</v>
      </c>
      <c r="BE35">
        <v>2080.1684722900441</v>
      </c>
      <c r="BF35">
        <v>0</v>
      </c>
      <c r="BG35">
        <v>0</v>
      </c>
      <c r="BI35" s="4"/>
      <c r="BT35" s="11"/>
    </row>
    <row r="36" spans="1:72" customFormat="1">
      <c r="A36" s="16">
        <v>54027</v>
      </c>
      <c r="B36" s="16" t="s">
        <v>71</v>
      </c>
      <c r="C36" s="16" t="s">
        <v>69</v>
      </c>
      <c r="D36">
        <v>102570.28417968799</v>
      </c>
      <c r="E36">
        <v>17901.545104980469</v>
      </c>
      <c r="F36">
        <v>0</v>
      </c>
      <c r="G36">
        <v>0</v>
      </c>
      <c r="H36">
        <v>0</v>
      </c>
      <c r="I36">
        <v>0</v>
      </c>
      <c r="J36">
        <v>0</v>
      </c>
      <c r="K36">
        <v>5122.716796875</v>
      </c>
      <c r="L36">
        <v>791023.27496337902</v>
      </c>
      <c r="M36">
        <v>159381.71839737901</v>
      </c>
      <c r="N36">
        <v>9507.2810274362582</v>
      </c>
      <c r="O36">
        <v>107639.26825809434</v>
      </c>
      <c r="P36">
        <v>4297.6158752441415</v>
      </c>
      <c r="Q36">
        <v>0</v>
      </c>
      <c r="R36">
        <v>41695.089355468801</v>
      </c>
      <c r="S36">
        <v>0</v>
      </c>
      <c r="T36">
        <v>7834.8744964599591</v>
      </c>
      <c r="U36">
        <v>0</v>
      </c>
      <c r="V36">
        <v>0</v>
      </c>
      <c r="X36" s="2"/>
      <c r="AF36" s="10"/>
      <c r="AG36" s="10"/>
      <c r="AJ36" s="4"/>
      <c r="AK36" s="2"/>
      <c r="AL36" s="16">
        <v>54027</v>
      </c>
      <c r="AM36" s="16" t="s">
        <v>71</v>
      </c>
      <c r="AN36" s="16" t="s">
        <v>69</v>
      </c>
      <c r="AO36">
        <v>16031.6589355469</v>
      </c>
      <c r="AP36">
        <v>5167.0106201171893</v>
      </c>
      <c r="AQ36">
        <v>11878.6750488281</v>
      </c>
      <c r="AR36">
        <v>0</v>
      </c>
      <c r="AS36">
        <v>0</v>
      </c>
      <c r="AT36">
        <v>0</v>
      </c>
      <c r="AU36">
        <v>0</v>
      </c>
      <c r="AV36">
        <v>649.83703613281295</v>
      </c>
      <c r="AW36">
        <v>196919.19338989255</v>
      </c>
      <c r="AX36">
        <v>2830.7036542892502</v>
      </c>
      <c r="AY36">
        <v>2377.8964625597027</v>
      </c>
      <c r="AZ36">
        <v>38182.346652984641</v>
      </c>
      <c r="BA36">
        <v>1554.88182449341</v>
      </c>
      <c r="BB36">
        <v>0</v>
      </c>
      <c r="BC36">
        <v>7686.6131591796902</v>
      </c>
      <c r="BD36">
        <v>2673.33984375</v>
      </c>
      <c r="BE36">
        <v>2477.3985290527298</v>
      </c>
      <c r="BF36">
        <v>0</v>
      </c>
      <c r="BG36">
        <v>0</v>
      </c>
      <c r="BI36" s="4"/>
      <c r="BT36" s="11"/>
    </row>
    <row r="37" spans="1:72" customFormat="1">
      <c r="A37" s="16">
        <v>54031</v>
      </c>
      <c r="B37" s="16" t="s">
        <v>72</v>
      </c>
      <c r="C37" s="16" t="s">
        <v>69</v>
      </c>
      <c r="D37">
        <v>381197.67211914097</v>
      </c>
      <c r="E37">
        <v>250983.15911865249</v>
      </c>
      <c r="F37">
        <v>1628.22956801951</v>
      </c>
      <c r="G37">
        <v>0</v>
      </c>
      <c r="H37">
        <v>0</v>
      </c>
      <c r="I37">
        <v>0</v>
      </c>
      <c r="J37">
        <v>0</v>
      </c>
      <c r="K37">
        <v>8225.4816894531305</v>
      </c>
      <c r="L37">
        <v>1304933.4875793466</v>
      </c>
      <c r="M37">
        <v>1312746.9074707001</v>
      </c>
      <c r="N37">
        <v>1166.2411629557628</v>
      </c>
      <c r="O37">
        <v>5861.0697097778311</v>
      </c>
      <c r="P37">
        <v>29794.956104278601</v>
      </c>
      <c r="Q37">
        <v>0</v>
      </c>
      <c r="R37">
        <v>210956.86328125</v>
      </c>
      <c r="S37">
        <v>7190.3068847656295</v>
      </c>
      <c r="T37">
        <v>149102.49694824248</v>
      </c>
      <c r="U37">
        <v>0</v>
      </c>
      <c r="V37">
        <v>0</v>
      </c>
      <c r="X37" s="2"/>
      <c r="AF37" s="10"/>
      <c r="AG37" s="10"/>
      <c r="AJ37" s="4"/>
      <c r="AK37" s="2"/>
      <c r="AL37" s="16">
        <v>54031</v>
      </c>
      <c r="AM37" s="16" t="s">
        <v>72</v>
      </c>
      <c r="AN37" s="16" t="s">
        <v>69</v>
      </c>
      <c r="AO37">
        <v>38076.990112304702</v>
      </c>
      <c r="AP37">
        <v>85494.551959991499</v>
      </c>
      <c r="AQ37">
        <v>6029.0193653032229</v>
      </c>
      <c r="AR37">
        <v>0</v>
      </c>
      <c r="AS37">
        <v>0</v>
      </c>
      <c r="AT37">
        <v>0</v>
      </c>
      <c r="AU37">
        <v>0</v>
      </c>
      <c r="AV37">
        <v>617.56896972656295</v>
      </c>
      <c r="AW37">
        <v>520533.45523071301</v>
      </c>
      <c r="AX37">
        <v>523705.35107421898</v>
      </c>
      <c r="AY37">
        <v>160.29474461078649</v>
      </c>
      <c r="AZ37">
        <v>1203.7507743835406</v>
      </c>
      <c r="BA37">
        <v>5503.5219435691815</v>
      </c>
      <c r="BB37">
        <v>0</v>
      </c>
      <c r="BC37">
        <v>24629.984008789099</v>
      </c>
      <c r="BD37">
        <v>9082.8121337890607</v>
      </c>
      <c r="BE37">
        <v>51223.179008483901</v>
      </c>
      <c r="BF37">
        <v>0</v>
      </c>
      <c r="BG37">
        <v>0</v>
      </c>
      <c r="BI37" s="4"/>
      <c r="BT37" s="11"/>
    </row>
    <row r="38" spans="1:72" customFormat="1">
      <c r="A38" s="16">
        <v>54037</v>
      </c>
      <c r="B38" s="16" t="s">
        <v>60</v>
      </c>
      <c r="C38" s="16" t="s">
        <v>69</v>
      </c>
      <c r="D38">
        <v>999734.74331665004</v>
      </c>
      <c r="E38">
        <v>295218.34751892131</v>
      </c>
      <c r="F38">
        <v>0</v>
      </c>
      <c r="G38">
        <v>0</v>
      </c>
      <c r="H38">
        <v>0</v>
      </c>
      <c r="I38">
        <v>0</v>
      </c>
      <c r="J38">
        <v>0</v>
      </c>
      <c r="K38">
        <v>9227.9277954101599</v>
      </c>
      <c r="L38">
        <v>208912.31358867884</v>
      </c>
      <c r="M38">
        <v>4657.3360292315501</v>
      </c>
      <c r="N38">
        <v>7052.6988368034399</v>
      </c>
      <c r="O38">
        <v>48486.654841780648</v>
      </c>
      <c r="P38">
        <v>244242.0272178654</v>
      </c>
      <c r="Q38">
        <v>0</v>
      </c>
      <c r="R38">
        <v>200233.29345703099</v>
      </c>
      <c r="S38">
        <v>0</v>
      </c>
      <c r="T38">
        <v>62993.3666515351</v>
      </c>
      <c r="U38">
        <v>0</v>
      </c>
      <c r="V38">
        <v>0</v>
      </c>
      <c r="X38" s="2"/>
      <c r="AF38" s="10"/>
      <c r="AG38" s="10"/>
      <c r="AJ38" s="4"/>
      <c r="AK38" s="2"/>
      <c r="AL38" s="16">
        <v>54037</v>
      </c>
      <c r="AM38" s="16" t="s">
        <v>60</v>
      </c>
      <c r="AN38" s="16" t="s">
        <v>69</v>
      </c>
      <c r="AO38">
        <v>92189.041137695298</v>
      </c>
      <c r="AP38">
        <v>50967.989812850996</v>
      </c>
      <c r="AQ38">
        <v>16824.8576660156</v>
      </c>
      <c r="AR38">
        <v>0</v>
      </c>
      <c r="AS38">
        <v>0</v>
      </c>
      <c r="AT38">
        <v>0</v>
      </c>
      <c r="AU38">
        <v>0</v>
      </c>
      <c r="AV38">
        <v>966.68707275390602</v>
      </c>
      <c r="AW38">
        <v>6716.2586860656702</v>
      </c>
      <c r="AX38">
        <v>4481.8398056030301</v>
      </c>
      <c r="AY38">
        <v>1027.4504945874201</v>
      </c>
      <c r="AZ38">
        <v>9309.8319904804175</v>
      </c>
      <c r="BA38">
        <v>44503.909115791364</v>
      </c>
      <c r="BB38">
        <v>0</v>
      </c>
      <c r="BC38">
        <v>21567.8654785156</v>
      </c>
      <c r="BD38">
        <v>73601.453125</v>
      </c>
      <c r="BE38">
        <v>12001.70474624634</v>
      </c>
      <c r="BF38">
        <v>0</v>
      </c>
      <c r="BG38">
        <v>0</v>
      </c>
      <c r="BI38" s="4"/>
      <c r="BT38" s="11"/>
    </row>
    <row r="39" spans="1:72" customFormat="1">
      <c r="A39" s="16">
        <v>54057</v>
      </c>
      <c r="B39" s="16" t="s">
        <v>73</v>
      </c>
      <c r="C39" s="16" t="s">
        <v>69</v>
      </c>
      <c r="D39">
        <v>53783.236816406301</v>
      </c>
      <c r="E39">
        <v>4980.5672836303702</v>
      </c>
      <c r="F39">
        <v>485.02114973450102</v>
      </c>
      <c r="G39">
        <v>0</v>
      </c>
      <c r="H39">
        <v>0</v>
      </c>
      <c r="I39">
        <v>0</v>
      </c>
      <c r="J39">
        <v>0</v>
      </c>
      <c r="K39">
        <v>15379.1457519531</v>
      </c>
      <c r="L39">
        <v>378592.21359443641</v>
      </c>
      <c r="M39">
        <v>139025.8893623348</v>
      </c>
      <c r="N39">
        <v>5172.2173022031802</v>
      </c>
      <c r="O39">
        <v>32066.431495666515</v>
      </c>
      <c r="P39">
        <v>6923.78209400177</v>
      </c>
      <c r="Q39">
        <v>0</v>
      </c>
      <c r="R39">
        <v>20629.739174842802</v>
      </c>
      <c r="S39">
        <v>0</v>
      </c>
      <c r="T39">
        <v>2056.0588883310602</v>
      </c>
      <c r="U39">
        <v>0</v>
      </c>
      <c r="V39">
        <v>0</v>
      </c>
      <c r="X39" s="2"/>
      <c r="AF39" s="10"/>
      <c r="AG39" s="10"/>
      <c r="AJ39" s="4"/>
      <c r="AK39" s="2"/>
      <c r="AL39" s="16">
        <v>54057</v>
      </c>
      <c r="AM39" s="16" t="s">
        <v>73</v>
      </c>
      <c r="AN39" s="16" t="s">
        <v>69</v>
      </c>
      <c r="AO39">
        <v>6323.2214355468795</v>
      </c>
      <c r="AP39">
        <v>1242.5420379638651</v>
      </c>
      <c r="AQ39">
        <v>7963.03466796875</v>
      </c>
      <c r="AR39">
        <v>0</v>
      </c>
      <c r="AS39">
        <v>0</v>
      </c>
      <c r="AT39">
        <v>0</v>
      </c>
      <c r="AU39">
        <v>0</v>
      </c>
      <c r="AV39">
        <v>1440.96765136719</v>
      </c>
      <c r="AW39">
        <v>121336.09735107375</v>
      </c>
      <c r="AX39">
        <v>40011.547080993703</v>
      </c>
      <c r="AY39">
        <v>929.56439661979698</v>
      </c>
      <c r="AZ39">
        <v>7532.0333213806161</v>
      </c>
      <c r="BA39">
        <v>1783.1470127105758</v>
      </c>
      <c r="BB39">
        <v>0</v>
      </c>
      <c r="BC39">
        <v>2860.7404079437301</v>
      </c>
      <c r="BD39">
        <v>0</v>
      </c>
      <c r="BE39">
        <v>523.02535098791088</v>
      </c>
      <c r="BF39">
        <v>0</v>
      </c>
      <c r="BG39">
        <v>0</v>
      </c>
      <c r="BI39" s="4"/>
      <c r="BT39" s="11"/>
    </row>
    <row r="40" spans="1:72" customFormat="1">
      <c r="A40" s="16">
        <v>54063</v>
      </c>
      <c r="B40" t="s">
        <v>74</v>
      </c>
      <c r="C40" s="16" t="s">
        <v>69</v>
      </c>
      <c r="D40">
        <v>229382.46031951901</v>
      </c>
      <c r="E40">
        <v>10318.478273674849</v>
      </c>
      <c r="F40">
        <v>353.978788422886</v>
      </c>
      <c r="G40">
        <v>0</v>
      </c>
      <c r="H40">
        <v>0</v>
      </c>
      <c r="I40">
        <v>0</v>
      </c>
      <c r="J40">
        <v>0</v>
      </c>
      <c r="K40">
        <v>6937.6275024414099</v>
      </c>
      <c r="L40">
        <v>568762.16344451928</v>
      </c>
      <c r="M40">
        <v>340760.28323364299</v>
      </c>
      <c r="N40">
        <v>5664.46099042892</v>
      </c>
      <c r="O40">
        <v>17431.467725753795</v>
      </c>
      <c r="P40">
        <v>24327.03401184082</v>
      </c>
      <c r="Q40">
        <v>0</v>
      </c>
      <c r="R40">
        <v>94956.122819900498</v>
      </c>
      <c r="S40">
        <v>60.8558540344238</v>
      </c>
      <c r="T40">
        <v>4600.0581845790202</v>
      </c>
      <c r="U40">
        <v>0</v>
      </c>
      <c r="V40">
        <v>0</v>
      </c>
      <c r="X40" s="2"/>
      <c r="AF40" s="10"/>
      <c r="AG40" s="10"/>
      <c r="AJ40" s="4"/>
      <c r="AK40" s="2"/>
      <c r="AL40" s="16">
        <v>54063</v>
      </c>
      <c r="AM40" t="s">
        <v>74</v>
      </c>
      <c r="AN40" s="16" t="s">
        <v>69</v>
      </c>
      <c r="AO40">
        <v>34420.4624519348</v>
      </c>
      <c r="AP40">
        <v>2858.8887925893</v>
      </c>
      <c r="AQ40">
        <v>29353.466796875</v>
      </c>
      <c r="AR40">
        <v>0</v>
      </c>
      <c r="AS40">
        <v>0</v>
      </c>
      <c r="AT40">
        <v>0</v>
      </c>
      <c r="AU40">
        <v>0</v>
      </c>
      <c r="AV40">
        <v>879.68555450439499</v>
      </c>
      <c r="AW40">
        <v>98466.493843078599</v>
      </c>
      <c r="AX40">
        <v>0</v>
      </c>
      <c r="AY40">
        <v>1229.92619109154</v>
      </c>
      <c r="AZ40">
        <v>5842.3488106727591</v>
      </c>
      <c r="BA40">
        <v>7505.04163265228</v>
      </c>
      <c r="BB40">
        <v>0</v>
      </c>
      <c r="BC40">
        <v>16790.108440399199</v>
      </c>
      <c r="BD40">
        <v>3262.1572265625</v>
      </c>
      <c r="BE40">
        <v>1394.883119598031</v>
      </c>
      <c r="BF40">
        <v>0</v>
      </c>
      <c r="BG40">
        <v>0</v>
      </c>
      <c r="BI40" s="4"/>
      <c r="BT40" s="11"/>
    </row>
    <row r="41" spans="1:72" customFormat="1">
      <c r="A41" s="16">
        <v>54065</v>
      </c>
      <c r="B41" t="s">
        <v>75</v>
      </c>
      <c r="C41" s="16" t="s">
        <v>69</v>
      </c>
      <c r="D41">
        <v>17591.8369140625</v>
      </c>
      <c r="E41">
        <v>1487.792785644534</v>
      </c>
      <c r="F41">
        <v>0</v>
      </c>
      <c r="G41">
        <v>0</v>
      </c>
      <c r="H41">
        <v>0</v>
      </c>
      <c r="I41">
        <v>0</v>
      </c>
      <c r="J41">
        <v>0</v>
      </c>
      <c r="K41">
        <v>515.259521484375</v>
      </c>
      <c r="L41">
        <v>115661.97846198049</v>
      </c>
      <c r="M41">
        <v>0</v>
      </c>
      <c r="N41">
        <v>4034.7848182618573</v>
      </c>
      <c r="O41">
        <v>28640.064554244233</v>
      </c>
      <c r="P41">
        <v>14012.12742805479</v>
      </c>
      <c r="Q41">
        <v>0</v>
      </c>
      <c r="R41">
        <v>8299.5451660156305</v>
      </c>
      <c r="S41">
        <v>0</v>
      </c>
      <c r="T41">
        <v>755.458202362061</v>
      </c>
      <c r="U41">
        <v>0</v>
      </c>
      <c r="V41">
        <v>0</v>
      </c>
      <c r="X41" s="2"/>
      <c r="AF41" s="10"/>
      <c r="AG41" s="10"/>
      <c r="AJ41" s="4"/>
      <c r="AK41" s="2"/>
      <c r="AL41" s="16">
        <v>54065</v>
      </c>
      <c r="AM41" t="s">
        <v>75</v>
      </c>
      <c r="AN41" s="16" t="s">
        <v>69</v>
      </c>
      <c r="AO41">
        <v>2055.6658935546898</v>
      </c>
      <c r="AP41">
        <v>327.43135833740246</v>
      </c>
      <c r="AQ41">
        <v>1203.78771972656</v>
      </c>
      <c r="AR41">
        <v>0</v>
      </c>
      <c r="AS41">
        <v>0</v>
      </c>
      <c r="AT41">
        <v>0</v>
      </c>
      <c r="AU41">
        <v>0</v>
      </c>
      <c r="AV41">
        <v>47.747722625732401</v>
      </c>
      <c r="AW41">
        <v>9930.81471824646</v>
      </c>
      <c r="AX41">
        <v>0</v>
      </c>
      <c r="AY41">
        <v>728.038423836231</v>
      </c>
      <c r="AZ41">
        <v>7146.4947296977034</v>
      </c>
      <c r="BA41">
        <v>3182.155362129211</v>
      </c>
      <c r="BB41">
        <v>0</v>
      </c>
      <c r="BC41">
        <v>1143.9020538330101</v>
      </c>
      <c r="BD41">
        <v>0</v>
      </c>
      <c r="BE41">
        <v>178.72721672058123</v>
      </c>
      <c r="BF41">
        <v>0</v>
      </c>
      <c r="BG41">
        <v>0</v>
      </c>
      <c r="BI41" s="4"/>
      <c r="BT41" s="11"/>
    </row>
    <row r="42" spans="1:72" customFormat="1">
      <c r="A42" s="16">
        <v>54071</v>
      </c>
      <c r="B42" t="s">
        <v>76</v>
      </c>
      <c r="C42" s="16" t="s">
        <v>69</v>
      </c>
      <c r="D42">
        <v>230839.1796875</v>
      </c>
      <c r="E42">
        <v>38077.466308593801</v>
      </c>
      <c r="F42">
        <v>1073.05703344941</v>
      </c>
      <c r="G42">
        <v>0</v>
      </c>
      <c r="H42">
        <v>0</v>
      </c>
      <c r="I42">
        <v>0</v>
      </c>
      <c r="J42">
        <v>0</v>
      </c>
      <c r="K42">
        <v>19.190547943115199</v>
      </c>
      <c r="L42">
        <v>643191.64251708949</v>
      </c>
      <c r="M42">
        <v>1147295.45776367</v>
      </c>
      <c r="N42">
        <v>1833.6891599744599</v>
      </c>
      <c r="O42">
        <v>4381.2265768051166</v>
      </c>
      <c r="P42">
        <v>6009.8281555175799</v>
      </c>
      <c r="Q42">
        <v>0</v>
      </c>
      <c r="R42">
        <v>123694.353515625</v>
      </c>
      <c r="S42">
        <v>90.694961547851605</v>
      </c>
      <c r="T42">
        <v>21867.109741210988</v>
      </c>
      <c r="U42">
        <v>0</v>
      </c>
      <c r="V42">
        <v>0</v>
      </c>
      <c r="X42" s="2"/>
      <c r="AF42" s="10"/>
      <c r="AG42" s="10"/>
      <c r="AJ42" s="4"/>
      <c r="AK42" s="2"/>
      <c r="AL42" s="16">
        <v>54071</v>
      </c>
      <c r="AM42" t="s">
        <v>76</v>
      </c>
      <c r="AN42" s="16" t="s">
        <v>69</v>
      </c>
      <c r="AO42">
        <v>22095.080566406301</v>
      </c>
      <c r="AP42">
        <v>10973.087890625</v>
      </c>
      <c r="AQ42">
        <v>16396.472892925143</v>
      </c>
      <c r="AR42">
        <v>0</v>
      </c>
      <c r="AS42">
        <v>0</v>
      </c>
      <c r="AT42">
        <v>0</v>
      </c>
      <c r="AU42">
        <v>0</v>
      </c>
      <c r="AV42">
        <v>1.42429399490356</v>
      </c>
      <c r="AW42">
        <v>254964.66907501264</v>
      </c>
      <c r="AX42">
        <v>455431.962524414</v>
      </c>
      <c r="AY42">
        <v>255.55061313509901</v>
      </c>
      <c r="AZ42">
        <v>839.60936595499481</v>
      </c>
      <c r="BA42">
        <v>1493.513992309571</v>
      </c>
      <c r="BB42">
        <v>0</v>
      </c>
      <c r="BC42">
        <v>13964.6179199219</v>
      </c>
      <c r="BD42">
        <v>258.60083007812477</v>
      </c>
      <c r="BE42">
        <v>6370.5956420898437</v>
      </c>
      <c r="BF42">
        <v>0</v>
      </c>
      <c r="BG42">
        <v>0</v>
      </c>
      <c r="BI42" s="4"/>
      <c r="BT42" s="11"/>
    </row>
    <row r="43" spans="1:72" customFormat="1">
      <c r="A43" s="16">
        <v>54077</v>
      </c>
      <c r="B43" t="s">
        <v>77</v>
      </c>
      <c r="C43" s="16" t="s">
        <v>69</v>
      </c>
      <c r="D43">
        <v>395453.84765625</v>
      </c>
      <c r="E43">
        <v>43180.569335937602</v>
      </c>
      <c r="F43">
        <v>0</v>
      </c>
      <c r="G43">
        <v>0</v>
      </c>
      <c r="H43">
        <v>0</v>
      </c>
      <c r="I43">
        <v>0</v>
      </c>
      <c r="J43">
        <v>0</v>
      </c>
      <c r="K43">
        <v>10085.09765625</v>
      </c>
      <c r="L43">
        <v>876924.39989852859</v>
      </c>
      <c r="M43">
        <v>18836.9641113281</v>
      </c>
      <c r="N43">
        <v>14245.0257225037</v>
      </c>
      <c r="O43">
        <v>34373.783123016365</v>
      </c>
      <c r="P43">
        <v>18446.63135194777</v>
      </c>
      <c r="Q43">
        <v>0</v>
      </c>
      <c r="R43">
        <v>101617.97558593799</v>
      </c>
      <c r="S43">
        <v>0</v>
      </c>
      <c r="T43">
        <v>11949.445739746099</v>
      </c>
      <c r="U43">
        <v>0</v>
      </c>
      <c r="V43">
        <v>0</v>
      </c>
      <c r="X43" s="2"/>
      <c r="AF43" s="10"/>
      <c r="AG43" s="10"/>
      <c r="AJ43" s="4"/>
      <c r="AK43" s="2"/>
      <c r="AL43" s="16">
        <v>54077</v>
      </c>
      <c r="AM43" t="s">
        <v>77</v>
      </c>
      <c r="AN43" s="16" t="s">
        <v>69</v>
      </c>
      <c r="AO43">
        <v>48586.6064453125</v>
      </c>
      <c r="AP43">
        <v>9794.3843994140698</v>
      </c>
      <c r="AQ43">
        <v>21990.848144531301</v>
      </c>
      <c r="AR43">
        <v>0</v>
      </c>
      <c r="AS43">
        <v>0</v>
      </c>
      <c r="AT43">
        <v>0</v>
      </c>
      <c r="AU43">
        <v>0</v>
      </c>
      <c r="AV43">
        <v>990.10491943359398</v>
      </c>
      <c r="AW43">
        <v>95501.478988647403</v>
      </c>
      <c r="AX43">
        <v>0</v>
      </c>
      <c r="AY43">
        <v>2334.2345250845001</v>
      </c>
      <c r="AZ43">
        <v>8307.560060501095</v>
      </c>
      <c r="BA43">
        <v>4921.192958831788</v>
      </c>
      <c r="BB43">
        <v>0</v>
      </c>
      <c r="BC43">
        <v>14725.9924316406</v>
      </c>
      <c r="BD43">
        <v>2541.568359375</v>
      </c>
      <c r="BE43">
        <v>2968.5538940429701</v>
      </c>
      <c r="BF43">
        <v>0</v>
      </c>
      <c r="BG43">
        <v>0</v>
      </c>
      <c r="BI43" s="4"/>
      <c r="BT43" s="11"/>
    </row>
    <row r="44" spans="1:72" customFormat="1">
      <c r="A44" s="16">
        <v>54093</v>
      </c>
      <c r="B44" t="s">
        <v>78</v>
      </c>
      <c r="C44" s="16" t="s">
        <v>69</v>
      </c>
      <c r="D44">
        <v>20965.8981933594</v>
      </c>
      <c r="E44">
        <v>1439.7999649047861</v>
      </c>
      <c r="F44">
        <v>0</v>
      </c>
      <c r="G44">
        <v>0</v>
      </c>
      <c r="H44">
        <v>0</v>
      </c>
      <c r="I44">
        <v>0</v>
      </c>
      <c r="J44">
        <v>0</v>
      </c>
      <c r="K44">
        <v>20.347161769866901</v>
      </c>
      <c r="L44">
        <v>135569.9792127609</v>
      </c>
      <c r="M44">
        <v>28513.827754974402</v>
      </c>
      <c r="N44">
        <v>168.22438200563201</v>
      </c>
      <c r="O44">
        <v>945.75946158170746</v>
      </c>
      <c r="P44">
        <v>4251.1798648834229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X44" s="2"/>
      <c r="AF44" s="10"/>
      <c r="AG44" s="10"/>
      <c r="AJ44" s="4"/>
      <c r="AK44" s="2"/>
      <c r="AL44" s="16">
        <v>54093</v>
      </c>
      <c r="AM44" t="s">
        <v>78</v>
      </c>
      <c r="AN44" s="16" t="s">
        <v>69</v>
      </c>
      <c r="AO44">
        <v>3156.3064575195299</v>
      </c>
      <c r="AP44">
        <v>400.16204452514603</v>
      </c>
      <c r="AQ44">
        <v>3426.5880126953102</v>
      </c>
      <c r="AR44">
        <v>0</v>
      </c>
      <c r="AS44">
        <v>0</v>
      </c>
      <c r="AT44">
        <v>0</v>
      </c>
      <c r="AU44">
        <v>0</v>
      </c>
      <c r="AV44">
        <v>2.4816880226135298</v>
      </c>
      <c r="AW44">
        <v>24230.921909332297</v>
      </c>
      <c r="AX44">
        <v>0</v>
      </c>
      <c r="AY44">
        <v>48.964420303702397</v>
      </c>
      <c r="AZ44">
        <v>279.61950031667976</v>
      </c>
      <c r="BA44">
        <v>1373.7120409011841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I44" s="4"/>
      <c r="BT44" s="11"/>
    </row>
    <row r="45" spans="1:72" customFormat="1">
      <c r="A45" s="17"/>
      <c r="B45" s="18">
        <v>2007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"/>
      <c r="AJ45" s="4"/>
      <c r="AK45" s="2"/>
      <c r="AL45" s="17"/>
      <c r="AM45" s="18">
        <v>2007</v>
      </c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4"/>
      <c r="BT45" s="11"/>
    </row>
    <row r="46" spans="1:72" customFormat="1" ht="30">
      <c r="A46" s="10" t="s">
        <v>7</v>
      </c>
      <c r="B46" s="10"/>
      <c r="C46" s="10"/>
      <c r="D46" s="10" t="s">
        <v>21</v>
      </c>
      <c r="E46" s="10" t="s">
        <v>22</v>
      </c>
      <c r="F46" s="10" t="s">
        <v>23</v>
      </c>
      <c r="G46" s="10" t="s">
        <v>24</v>
      </c>
      <c r="H46" s="10" t="s">
        <v>25</v>
      </c>
      <c r="I46" s="10" t="s">
        <v>26</v>
      </c>
      <c r="J46" s="10" t="s">
        <v>27</v>
      </c>
      <c r="K46" s="10" t="s">
        <v>28</v>
      </c>
      <c r="L46" s="10" t="s">
        <v>29</v>
      </c>
      <c r="M46" s="10" t="s">
        <v>30</v>
      </c>
      <c r="N46" s="10" t="s">
        <v>31</v>
      </c>
      <c r="O46" s="10" t="s">
        <v>32</v>
      </c>
      <c r="P46" s="10" t="s">
        <v>33</v>
      </c>
      <c r="Q46" s="10" t="s">
        <v>34</v>
      </c>
      <c r="R46" s="10" t="s">
        <v>35</v>
      </c>
      <c r="S46" s="10" t="s">
        <v>36</v>
      </c>
      <c r="T46" s="10" t="s">
        <v>37</v>
      </c>
      <c r="U46" s="10" t="s">
        <v>38</v>
      </c>
      <c r="V46" s="10" t="s">
        <v>39</v>
      </c>
      <c r="W46" s="10"/>
      <c r="X46" s="2"/>
      <c r="AJ46" s="4"/>
      <c r="AK46" s="2"/>
      <c r="AL46" s="3" t="s">
        <v>7</v>
      </c>
      <c r="AM46" s="3"/>
      <c r="AN46" s="3"/>
      <c r="AO46" s="3" t="s">
        <v>21</v>
      </c>
      <c r="AP46" s="3" t="s">
        <v>22</v>
      </c>
      <c r="AQ46" s="3" t="s">
        <v>23</v>
      </c>
      <c r="AR46" s="3" t="s">
        <v>24</v>
      </c>
      <c r="AS46" s="3" t="s">
        <v>25</v>
      </c>
      <c r="AT46" s="3" t="s">
        <v>26</v>
      </c>
      <c r="AU46" s="3" t="s">
        <v>27</v>
      </c>
      <c r="AV46" s="3" t="s">
        <v>28</v>
      </c>
      <c r="AW46" s="3" t="s">
        <v>29</v>
      </c>
      <c r="AX46" s="3" t="s">
        <v>30</v>
      </c>
      <c r="AY46" s="3" t="s">
        <v>31</v>
      </c>
      <c r="AZ46" s="3" t="s">
        <v>32</v>
      </c>
      <c r="BA46" s="3" t="s">
        <v>33</v>
      </c>
      <c r="BB46" s="3" t="s">
        <v>34</v>
      </c>
      <c r="BC46" s="3" t="s">
        <v>35</v>
      </c>
      <c r="BD46" s="3" t="s">
        <v>36</v>
      </c>
      <c r="BE46" s="3" t="s">
        <v>37</v>
      </c>
      <c r="BF46" s="3" t="s">
        <v>38</v>
      </c>
      <c r="BG46" s="3" t="s">
        <v>39</v>
      </c>
      <c r="BH46" s="3" t="s">
        <v>40</v>
      </c>
      <c r="BI46" s="4"/>
      <c r="BT46" s="11"/>
    </row>
    <row r="47" spans="1:72" customFormat="1">
      <c r="A47" s="16">
        <v>54003</v>
      </c>
      <c r="B47" s="16" t="s">
        <v>68</v>
      </c>
      <c r="C47" s="16" t="s">
        <v>69</v>
      </c>
      <c r="D47">
        <v>186082.74940490699</v>
      </c>
      <c r="E47">
        <v>16600.17487716677</v>
      </c>
      <c r="F47">
        <v>0</v>
      </c>
      <c r="G47">
        <v>0</v>
      </c>
      <c r="H47">
        <v>0</v>
      </c>
      <c r="I47">
        <v>0</v>
      </c>
      <c r="J47">
        <v>0</v>
      </c>
      <c r="K47">
        <v>2603.9651489257799</v>
      </c>
      <c r="L47">
        <v>308598.81980133074</v>
      </c>
      <c r="M47">
        <v>16687.281242370598</v>
      </c>
      <c r="N47">
        <v>6809.7656561434242</v>
      </c>
      <c r="O47">
        <v>211572.54414606141</v>
      </c>
      <c r="P47">
        <v>85026.632293701201</v>
      </c>
      <c r="Q47">
        <v>0</v>
      </c>
      <c r="R47">
        <v>207252.20361328099</v>
      </c>
      <c r="S47">
        <v>0</v>
      </c>
      <c r="T47">
        <v>19908.05395507814</v>
      </c>
      <c r="U47">
        <v>0</v>
      </c>
      <c r="V47">
        <v>0</v>
      </c>
      <c r="X47" s="2"/>
      <c r="AJ47" s="4"/>
      <c r="AK47" s="2"/>
      <c r="AL47" s="16">
        <v>54003</v>
      </c>
      <c r="AM47" s="16" t="s">
        <v>68</v>
      </c>
      <c r="AN47" s="16" t="s">
        <v>69</v>
      </c>
      <c r="AO47">
        <v>21704.2353515625</v>
      </c>
      <c r="AP47">
        <v>3592.8043727874779</v>
      </c>
      <c r="AQ47">
        <v>23427.005371093801</v>
      </c>
      <c r="AR47">
        <v>0</v>
      </c>
      <c r="AS47">
        <v>0</v>
      </c>
      <c r="AT47">
        <v>0</v>
      </c>
      <c r="AU47">
        <v>0</v>
      </c>
      <c r="AV47">
        <v>234.36555480957</v>
      </c>
      <c r="AW47">
        <v>23268.544517517141</v>
      </c>
      <c r="AX47">
        <v>14630.5242919922</v>
      </c>
      <c r="AY47">
        <v>1348.0838529616558</v>
      </c>
      <c r="AZ47">
        <v>55064.139407634771</v>
      </c>
      <c r="BA47">
        <v>20240.64801216124</v>
      </c>
      <c r="BB47">
        <v>0</v>
      </c>
      <c r="BC47">
        <v>27842.088989257802</v>
      </c>
      <c r="BD47">
        <v>6914.8837890625</v>
      </c>
      <c r="BE47">
        <v>4637.2587089538602</v>
      </c>
      <c r="BF47">
        <v>0</v>
      </c>
      <c r="BG47">
        <v>0</v>
      </c>
      <c r="BI47" s="4"/>
      <c r="BT47" s="11"/>
    </row>
    <row r="48" spans="1:72" customFormat="1">
      <c r="A48" s="16">
        <v>54023</v>
      </c>
      <c r="B48" s="16" t="s">
        <v>70</v>
      </c>
      <c r="C48" s="16" t="s">
        <v>69</v>
      </c>
      <c r="D48">
        <v>7528.6279907226599</v>
      </c>
      <c r="E48">
        <v>1230.214933395386</v>
      </c>
      <c r="F48">
        <v>658.86689639463998</v>
      </c>
      <c r="G48">
        <v>0</v>
      </c>
      <c r="H48">
        <v>0</v>
      </c>
      <c r="I48">
        <v>0</v>
      </c>
      <c r="J48">
        <v>0</v>
      </c>
      <c r="K48">
        <v>148.352088928223</v>
      </c>
      <c r="L48">
        <v>509175.02057647699</v>
      </c>
      <c r="M48">
        <v>479027.06048584031</v>
      </c>
      <c r="N48">
        <v>436.19631862640398</v>
      </c>
      <c r="O48">
        <v>14776.297524630982</v>
      </c>
      <c r="P48">
        <v>968.21312439441704</v>
      </c>
      <c r="Q48">
        <v>0</v>
      </c>
      <c r="R48">
        <v>53670.585235595703</v>
      </c>
      <c r="S48">
        <v>0</v>
      </c>
      <c r="T48">
        <v>9190.0569500923193</v>
      </c>
      <c r="U48">
        <v>0</v>
      </c>
      <c r="V48">
        <v>0</v>
      </c>
      <c r="X48" s="2"/>
      <c r="AJ48" s="4"/>
      <c r="AK48" s="2"/>
      <c r="AL48" s="16">
        <v>54023</v>
      </c>
      <c r="AM48" s="16" t="s">
        <v>70</v>
      </c>
      <c r="AN48" s="16" t="s">
        <v>69</v>
      </c>
      <c r="AO48">
        <v>1243.2766723632801</v>
      </c>
      <c r="AP48">
        <v>474.66565704345669</v>
      </c>
      <c r="AQ48">
        <v>14718.274446009707</v>
      </c>
      <c r="AR48">
        <v>0</v>
      </c>
      <c r="AS48">
        <v>0</v>
      </c>
      <c r="AT48">
        <v>0</v>
      </c>
      <c r="AU48">
        <v>0</v>
      </c>
      <c r="AV48">
        <v>19.181617736816399</v>
      </c>
      <c r="AW48">
        <v>261337.72439575204</v>
      </c>
      <c r="AX48">
        <v>223398.12902832063</v>
      </c>
      <c r="AY48">
        <v>113.982043385506</v>
      </c>
      <c r="AZ48">
        <v>4063.7620539665181</v>
      </c>
      <c r="BA48">
        <v>340.81286239624103</v>
      </c>
      <c r="BB48">
        <v>0</v>
      </c>
      <c r="BC48">
        <v>10453.9764404297</v>
      </c>
      <c r="BD48">
        <v>0</v>
      </c>
      <c r="BE48">
        <v>3815.6009750366211</v>
      </c>
      <c r="BF48">
        <v>0</v>
      </c>
      <c r="BG48">
        <v>0</v>
      </c>
      <c r="BI48" s="4"/>
      <c r="BT48" s="11"/>
    </row>
    <row r="49" spans="1:72" customFormat="1">
      <c r="A49" s="16">
        <v>54027</v>
      </c>
      <c r="B49" s="16" t="s">
        <v>71</v>
      </c>
      <c r="C49" s="16" t="s">
        <v>69</v>
      </c>
      <c r="D49">
        <v>41403.2373046875</v>
      </c>
      <c r="E49">
        <v>7668.1697387695294</v>
      </c>
      <c r="F49">
        <v>0</v>
      </c>
      <c r="G49">
        <v>0</v>
      </c>
      <c r="H49">
        <v>0</v>
      </c>
      <c r="I49">
        <v>0</v>
      </c>
      <c r="J49">
        <v>0</v>
      </c>
      <c r="K49">
        <v>2498.5694580078102</v>
      </c>
      <c r="L49">
        <v>655922.38999939</v>
      </c>
      <c r="M49">
        <v>130052.04693698863</v>
      </c>
      <c r="N49">
        <v>3478.8269719183445</v>
      </c>
      <c r="O49">
        <v>117588.38151264227</v>
      </c>
      <c r="P49">
        <v>9005.5996055603009</v>
      </c>
      <c r="Q49">
        <v>0</v>
      </c>
      <c r="R49">
        <v>85098.0283203125</v>
      </c>
      <c r="S49">
        <v>0</v>
      </c>
      <c r="T49">
        <v>16797.327453613289</v>
      </c>
      <c r="U49">
        <v>0</v>
      </c>
      <c r="V49">
        <v>0</v>
      </c>
      <c r="X49" s="2"/>
      <c r="AJ49" s="4"/>
      <c r="AK49" s="2"/>
      <c r="AL49" s="16">
        <v>54027</v>
      </c>
      <c r="AM49" s="16" t="s">
        <v>71</v>
      </c>
      <c r="AN49" s="16" t="s">
        <v>69</v>
      </c>
      <c r="AO49">
        <v>6832.7056884765598</v>
      </c>
      <c r="AP49">
        <v>2372.3630371093714</v>
      </c>
      <c r="AQ49">
        <v>10499.4846191406</v>
      </c>
      <c r="AR49">
        <v>0</v>
      </c>
      <c r="AS49">
        <v>0</v>
      </c>
      <c r="AT49">
        <v>0</v>
      </c>
      <c r="AU49">
        <v>0</v>
      </c>
      <c r="AV49">
        <v>330.55017089843801</v>
      </c>
      <c r="AW49">
        <v>188852.50494384757</v>
      </c>
      <c r="AX49">
        <v>22573.055040359501</v>
      </c>
      <c r="AY49">
        <v>1033.4318923056162</v>
      </c>
      <c r="AZ49">
        <v>42294.523417472796</v>
      </c>
      <c r="BA49">
        <v>3210.703014373782</v>
      </c>
      <c r="BB49">
        <v>0</v>
      </c>
      <c r="BC49">
        <v>16564.2224121094</v>
      </c>
      <c r="BD49">
        <v>1641.59411621094</v>
      </c>
      <c r="BE49">
        <v>5732.08154296875</v>
      </c>
      <c r="BF49">
        <v>0</v>
      </c>
      <c r="BG49">
        <v>0</v>
      </c>
      <c r="BI49" s="4"/>
      <c r="BT49" s="11"/>
    </row>
    <row r="50" spans="1:72" customFormat="1">
      <c r="A50" s="16">
        <v>54031</v>
      </c>
      <c r="B50" s="16" t="s">
        <v>72</v>
      </c>
      <c r="C50" s="16" t="s">
        <v>69</v>
      </c>
      <c r="D50">
        <v>267341.73535156302</v>
      </c>
      <c r="E50">
        <v>218534.1943359375</v>
      </c>
      <c r="F50">
        <v>2022.8968124687699</v>
      </c>
      <c r="G50">
        <v>0</v>
      </c>
      <c r="H50">
        <v>0</v>
      </c>
      <c r="I50">
        <v>0</v>
      </c>
      <c r="J50">
        <v>0</v>
      </c>
      <c r="K50">
        <v>9456.068359375</v>
      </c>
      <c r="L50">
        <v>1165338.1016387977</v>
      </c>
      <c r="M50">
        <v>1263409.2706031848</v>
      </c>
      <c r="N50">
        <v>364.791672259569</v>
      </c>
      <c r="O50">
        <v>9926.9828491210919</v>
      </c>
      <c r="P50">
        <v>22502.76304817199</v>
      </c>
      <c r="Q50">
        <v>19783.6743073463</v>
      </c>
      <c r="R50">
        <v>139632.10871887201</v>
      </c>
      <c r="S50">
        <v>4318.2615966796902</v>
      </c>
      <c r="T50">
        <v>122417.8100280762</v>
      </c>
      <c r="U50">
        <v>0</v>
      </c>
      <c r="V50">
        <v>0</v>
      </c>
      <c r="X50" s="2"/>
      <c r="AJ50" s="4"/>
      <c r="AK50" s="2"/>
      <c r="AL50" s="16">
        <v>54031</v>
      </c>
      <c r="AM50" s="16" t="s">
        <v>72</v>
      </c>
      <c r="AN50" s="16" t="s">
        <v>69</v>
      </c>
      <c r="AO50">
        <v>31233.452941894499</v>
      </c>
      <c r="AP50">
        <v>106226.65419006351</v>
      </c>
      <c r="AQ50">
        <v>6087.0561693906802</v>
      </c>
      <c r="AR50">
        <v>0</v>
      </c>
      <c r="AS50">
        <v>0</v>
      </c>
      <c r="AT50">
        <v>0</v>
      </c>
      <c r="AU50">
        <v>0</v>
      </c>
      <c r="AV50">
        <v>844.57141113281295</v>
      </c>
      <c r="AW50">
        <v>676798.92775440169</v>
      </c>
      <c r="AX50">
        <v>733840.77887248958</v>
      </c>
      <c r="AY50">
        <v>52.890552222728701</v>
      </c>
      <c r="AZ50">
        <v>2264.8083381652823</v>
      </c>
      <c r="BA50">
        <v>5254.044222831727</v>
      </c>
      <c r="BB50">
        <v>13942.030599117281</v>
      </c>
      <c r="BC50">
        <v>18995.412780761701</v>
      </c>
      <c r="BD50">
        <v>6886.7727050781305</v>
      </c>
      <c r="BE50">
        <v>60075.021240234382</v>
      </c>
      <c r="BF50">
        <v>0</v>
      </c>
      <c r="BG50">
        <v>0</v>
      </c>
      <c r="BI50" s="4"/>
      <c r="BT50" s="11"/>
    </row>
    <row r="51" spans="1:72" customFormat="1">
      <c r="A51" s="16">
        <v>54037</v>
      </c>
      <c r="B51" s="16" t="s">
        <v>60</v>
      </c>
      <c r="C51" s="16" t="s">
        <v>69</v>
      </c>
      <c r="D51">
        <v>738874.375</v>
      </c>
      <c r="E51">
        <v>126719.7033691406</v>
      </c>
      <c r="F51">
        <v>0</v>
      </c>
      <c r="G51">
        <v>0</v>
      </c>
      <c r="H51">
        <v>0</v>
      </c>
      <c r="I51">
        <v>0</v>
      </c>
      <c r="J51">
        <v>0</v>
      </c>
      <c r="K51">
        <v>17536.824096679698</v>
      </c>
      <c r="L51">
        <v>297513.43102884258</v>
      </c>
      <c r="M51">
        <v>2564.1307435035701</v>
      </c>
      <c r="N51">
        <v>6208.3277174085333</v>
      </c>
      <c r="O51">
        <v>72772.702223300934</v>
      </c>
      <c r="P51">
        <v>202998.6179022787</v>
      </c>
      <c r="Q51">
        <v>174.05765166319901</v>
      </c>
      <c r="R51">
        <v>414092.0546875</v>
      </c>
      <c r="S51">
        <v>0</v>
      </c>
      <c r="T51">
        <v>76193.904296875</v>
      </c>
      <c r="U51">
        <v>0</v>
      </c>
      <c r="V51">
        <v>0</v>
      </c>
      <c r="X51" s="2"/>
      <c r="AJ51" s="4"/>
      <c r="AK51" s="2"/>
      <c r="AL51" s="16">
        <v>54037</v>
      </c>
      <c r="AM51" s="16" t="s">
        <v>60</v>
      </c>
      <c r="AN51" s="16" t="s">
        <v>69</v>
      </c>
      <c r="AO51">
        <v>63770.1708984375</v>
      </c>
      <c r="AP51">
        <v>21679.466064453129</v>
      </c>
      <c r="AQ51">
        <v>23767.174316406301</v>
      </c>
      <c r="AR51">
        <v>0</v>
      </c>
      <c r="AS51">
        <v>0</v>
      </c>
      <c r="AT51">
        <v>0</v>
      </c>
      <c r="AU51">
        <v>0</v>
      </c>
      <c r="AV51">
        <v>1775.29797363281</v>
      </c>
      <c r="AW51">
        <v>7448.4595932960465</v>
      </c>
      <c r="AX51">
        <v>9850.6742706298792</v>
      </c>
      <c r="AY51">
        <v>910.42932091653358</v>
      </c>
      <c r="AZ51">
        <v>13280.227209091194</v>
      </c>
      <c r="BA51">
        <v>34343.671791076689</v>
      </c>
      <c r="BB51">
        <v>59172.36595308777</v>
      </c>
      <c r="BC51">
        <v>42153.837890625</v>
      </c>
      <c r="BD51">
        <v>73871.203125</v>
      </c>
      <c r="BE51">
        <v>13405.33947753909</v>
      </c>
      <c r="BF51">
        <v>0</v>
      </c>
      <c r="BG51">
        <v>0</v>
      </c>
      <c r="BI51" s="4"/>
      <c r="BT51" s="11"/>
    </row>
    <row r="52" spans="1:72" customFormat="1">
      <c r="A52" s="16">
        <v>54057</v>
      </c>
      <c r="B52" s="16" t="s">
        <v>73</v>
      </c>
      <c r="C52" s="16" t="s">
        <v>69</v>
      </c>
      <c r="D52">
        <v>45421.9697265625</v>
      </c>
      <c r="E52">
        <v>7562.4439697265607</v>
      </c>
      <c r="F52">
        <v>720.67305639758695</v>
      </c>
      <c r="G52">
        <v>0</v>
      </c>
      <c r="H52">
        <v>0</v>
      </c>
      <c r="I52">
        <v>0</v>
      </c>
      <c r="J52">
        <v>0</v>
      </c>
      <c r="K52">
        <v>21466.25</v>
      </c>
      <c r="L52">
        <v>372836.86287689197</v>
      </c>
      <c r="M52">
        <v>157397.32843017581</v>
      </c>
      <c r="N52">
        <v>5541.2158136367798</v>
      </c>
      <c r="O52">
        <v>19477.166912078861</v>
      </c>
      <c r="P52">
        <v>6210.7680492401196</v>
      </c>
      <c r="Q52">
        <v>0</v>
      </c>
      <c r="R52">
        <v>23632.006087779999</v>
      </c>
      <c r="S52">
        <v>0</v>
      </c>
      <c r="T52">
        <v>4192.4843759387804</v>
      </c>
      <c r="U52">
        <v>0</v>
      </c>
      <c r="V52">
        <v>0</v>
      </c>
      <c r="X52" s="2"/>
      <c r="AJ52" s="4"/>
      <c r="AK52" s="2"/>
      <c r="AL52" s="16">
        <v>54057</v>
      </c>
      <c r="AM52" s="16" t="s">
        <v>73</v>
      </c>
      <c r="AN52" s="16" t="s">
        <v>69</v>
      </c>
      <c r="AO52">
        <v>7312.8601074218795</v>
      </c>
      <c r="AP52">
        <v>2660.0787048339862</v>
      </c>
      <c r="AQ52">
        <v>20350.1787109375</v>
      </c>
      <c r="AR52">
        <v>0</v>
      </c>
      <c r="AS52">
        <v>0</v>
      </c>
      <c r="AT52">
        <v>0</v>
      </c>
      <c r="AU52">
        <v>0</v>
      </c>
      <c r="AV52">
        <v>2766.22412109375</v>
      </c>
      <c r="AW52">
        <v>158121.53507995632</v>
      </c>
      <c r="AX52">
        <v>42815.098739624031</v>
      </c>
      <c r="AY52">
        <v>1394.68093013763</v>
      </c>
      <c r="AZ52">
        <v>6473.4502220153781</v>
      </c>
      <c r="BA52">
        <v>2307.96681213379</v>
      </c>
      <c r="BB52">
        <v>0</v>
      </c>
      <c r="BC52">
        <v>4487.6097564697302</v>
      </c>
      <c r="BD52">
        <v>0</v>
      </c>
      <c r="BE52">
        <v>1503.814207255838</v>
      </c>
      <c r="BF52">
        <v>0</v>
      </c>
      <c r="BG52">
        <v>0</v>
      </c>
      <c r="BI52" s="4"/>
      <c r="BT52" s="11"/>
    </row>
    <row r="53" spans="1:72" customFormat="1">
      <c r="A53" s="16">
        <v>54063</v>
      </c>
      <c r="B53" t="s">
        <v>74</v>
      </c>
      <c r="C53" s="16" t="s">
        <v>69</v>
      </c>
      <c r="D53">
        <v>72392.822265625</v>
      </c>
      <c r="E53">
        <v>12201.371307373051</v>
      </c>
      <c r="F53">
        <v>825.88459069840599</v>
      </c>
      <c r="G53">
        <v>0</v>
      </c>
      <c r="H53">
        <v>0</v>
      </c>
      <c r="I53">
        <v>0</v>
      </c>
      <c r="J53">
        <v>0</v>
      </c>
      <c r="K53">
        <v>7949.1706237792996</v>
      </c>
      <c r="L53">
        <v>533149.26885795628</v>
      </c>
      <c r="M53">
        <v>360682.39147949201</v>
      </c>
      <c r="N53">
        <v>5118.4111597538003</v>
      </c>
      <c r="O53">
        <v>6933.8094763755817</v>
      </c>
      <c r="P53">
        <v>9805.8063135147113</v>
      </c>
      <c r="Q53">
        <v>0</v>
      </c>
      <c r="R53">
        <v>165969.435523033</v>
      </c>
      <c r="S53">
        <v>0</v>
      </c>
      <c r="T53">
        <v>30124.926139533469</v>
      </c>
      <c r="U53">
        <v>0</v>
      </c>
      <c r="V53">
        <v>0</v>
      </c>
      <c r="X53" s="2"/>
      <c r="AJ53" s="4"/>
      <c r="AK53" s="2"/>
      <c r="AL53" s="16">
        <v>54063</v>
      </c>
      <c r="AM53" t="s">
        <v>74</v>
      </c>
      <c r="AN53" s="16" t="s">
        <v>69</v>
      </c>
      <c r="AO53">
        <v>11159.318847656299</v>
      </c>
      <c r="AP53">
        <v>3472.3120727539099</v>
      </c>
      <c r="AQ53">
        <v>36327.3017578125</v>
      </c>
      <c r="AR53">
        <v>0</v>
      </c>
      <c r="AS53">
        <v>0</v>
      </c>
      <c r="AT53">
        <v>0</v>
      </c>
      <c r="AU53">
        <v>0</v>
      </c>
      <c r="AV53">
        <v>1060.0591430664099</v>
      </c>
      <c r="AW53">
        <v>95340.991195678798</v>
      </c>
      <c r="AX53">
        <v>23142.123046875</v>
      </c>
      <c r="AY53">
        <v>1163.5182504653901</v>
      </c>
      <c r="AZ53">
        <v>1683.0145947933195</v>
      </c>
      <c r="BA53">
        <v>3361.070455551152</v>
      </c>
      <c r="BB53">
        <v>0</v>
      </c>
      <c r="BC53">
        <v>30176.1360359192</v>
      </c>
      <c r="BD53">
        <v>0</v>
      </c>
      <c r="BE53">
        <v>9390.6215352714098</v>
      </c>
      <c r="BF53">
        <v>0</v>
      </c>
      <c r="BG53">
        <v>0</v>
      </c>
      <c r="BI53" s="4"/>
      <c r="BT53" s="11"/>
    </row>
    <row r="54" spans="1:72" customFormat="1">
      <c r="A54" s="16">
        <v>54065</v>
      </c>
      <c r="B54" t="s">
        <v>75</v>
      </c>
      <c r="C54" s="16" t="s">
        <v>69</v>
      </c>
      <c r="D54">
        <v>31040.72265625</v>
      </c>
      <c r="E54">
        <v>5229.533035278323</v>
      </c>
      <c r="F54">
        <v>0</v>
      </c>
      <c r="G54">
        <v>0</v>
      </c>
      <c r="H54">
        <v>0</v>
      </c>
      <c r="I54">
        <v>0</v>
      </c>
      <c r="J54">
        <v>0</v>
      </c>
      <c r="K54">
        <v>625.3583984375</v>
      </c>
      <c r="L54">
        <v>119335.977603912</v>
      </c>
      <c r="M54">
        <v>4916.9638938903799</v>
      </c>
      <c r="N54">
        <v>2174.8149490952451</v>
      </c>
      <c r="O54">
        <v>4994.3289673179397</v>
      </c>
      <c r="P54">
        <v>21839.98360133174</v>
      </c>
      <c r="Q54">
        <v>0</v>
      </c>
      <c r="R54">
        <v>18219.433105468801</v>
      </c>
      <c r="S54">
        <v>0</v>
      </c>
      <c r="T54">
        <v>3304.4150390625036</v>
      </c>
      <c r="U54">
        <v>0</v>
      </c>
      <c r="V54">
        <v>0</v>
      </c>
      <c r="X54" s="2"/>
      <c r="AJ54" s="4"/>
      <c r="AK54" s="2"/>
      <c r="AL54" s="16">
        <v>54065</v>
      </c>
      <c r="AM54" t="s">
        <v>75</v>
      </c>
      <c r="AN54" s="16" t="s">
        <v>69</v>
      </c>
      <c r="AO54">
        <v>4040.7052612304701</v>
      </c>
      <c r="AP54">
        <v>1257.2979431152339</v>
      </c>
      <c r="AQ54">
        <v>2609.62158203125</v>
      </c>
      <c r="AR54">
        <v>0</v>
      </c>
      <c r="AS54">
        <v>0</v>
      </c>
      <c r="AT54">
        <v>0</v>
      </c>
      <c r="AU54">
        <v>0</v>
      </c>
      <c r="AV54">
        <v>65.291122436523395</v>
      </c>
      <c r="AW54">
        <v>14515.7282867432</v>
      </c>
      <c r="AX54">
        <v>0</v>
      </c>
      <c r="AY54">
        <v>498.32473957538576</v>
      </c>
      <c r="AZ54">
        <v>1192.4470710158309</v>
      </c>
      <c r="BA54">
        <v>5585.1915924549094</v>
      </c>
      <c r="BB54">
        <v>972.522861480713</v>
      </c>
      <c r="BC54">
        <v>2797.3928833007799</v>
      </c>
      <c r="BD54">
        <v>0</v>
      </c>
      <c r="BE54">
        <v>870.43125152587902</v>
      </c>
      <c r="BF54">
        <v>0</v>
      </c>
      <c r="BG54">
        <v>0</v>
      </c>
      <c r="BI54" s="4"/>
      <c r="BT54" s="11"/>
    </row>
    <row r="55" spans="1:72" customFormat="1">
      <c r="A55" s="16">
        <v>54071</v>
      </c>
      <c r="B55" t="s">
        <v>76</v>
      </c>
      <c r="C55" s="16" t="s">
        <v>69</v>
      </c>
      <c r="D55">
        <v>222649.513671875</v>
      </c>
      <c r="E55">
        <v>38880.3828125</v>
      </c>
      <c r="F55">
        <v>2001.4037747979201</v>
      </c>
      <c r="G55">
        <v>0</v>
      </c>
      <c r="H55">
        <v>0</v>
      </c>
      <c r="I55">
        <v>0</v>
      </c>
      <c r="J55">
        <v>0</v>
      </c>
      <c r="K55">
        <v>133.68007659912101</v>
      </c>
      <c r="L55">
        <v>579921.50079345657</v>
      </c>
      <c r="M55">
        <v>1085535.4453125</v>
      </c>
      <c r="N55">
        <v>2271.7481403350798</v>
      </c>
      <c r="O55">
        <v>2986.2053613662679</v>
      </c>
      <c r="P55">
        <v>2428.3025817871112</v>
      </c>
      <c r="Q55">
        <v>0</v>
      </c>
      <c r="R55">
        <v>106119.82324218799</v>
      </c>
      <c r="S55">
        <v>531.35282897949196</v>
      </c>
      <c r="T55">
        <v>19504.117065429658</v>
      </c>
      <c r="U55">
        <v>0</v>
      </c>
      <c r="V55">
        <v>0</v>
      </c>
      <c r="X55" s="2"/>
      <c r="AJ55" s="4"/>
      <c r="AK55" s="2"/>
      <c r="AL55" s="16">
        <v>54071</v>
      </c>
      <c r="AM55" t="s">
        <v>76</v>
      </c>
      <c r="AN55" s="16" t="s">
        <v>69</v>
      </c>
      <c r="AO55">
        <v>27847.4609375</v>
      </c>
      <c r="AP55">
        <v>15946.61877441411</v>
      </c>
      <c r="AQ55">
        <v>18251.941498808559</v>
      </c>
      <c r="AR55">
        <v>0</v>
      </c>
      <c r="AS55">
        <v>0</v>
      </c>
      <c r="AT55">
        <v>0</v>
      </c>
      <c r="AU55">
        <v>0</v>
      </c>
      <c r="AV55">
        <v>12.9228839874268</v>
      </c>
      <c r="AW55">
        <v>335579.57627105707</v>
      </c>
      <c r="AX55">
        <v>629471.94799804699</v>
      </c>
      <c r="AY55">
        <v>373.33512496948202</v>
      </c>
      <c r="AZ55">
        <v>753.23048543930042</v>
      </c>
      <c r="BA55">
        <v>800.199462890625</v>
      </c>
      <c r="BB55">
        <v>0</v>
      </c>
      <c r="BC55">
        <v>15655.01953125</v>
      </c>
      <c r="BD55">
        <v>2552.627792358403</v>
      </c>
      <c r="BE55">
        <v>8102.1224975585983</v>
      </c>
      <c r="BF55">
        <v>0</v>
      </c>
      <c r="BG55">
        <v>0</v>
      </c>
      <c r="BI55" s="4"/>
      <c r="BT55" s="11"/>
    </row>
    <row r="56" spans="1:72" customFormat="1">
      <c r="A56" s="16">
        <v>54077</v>
      </c>
      <c r="B56" t="s">
        <v>77</v>
      </c>
      <c r="C56" s="16" t="s">
        <v>69</v>
      </c>
      <c r="D56">
        <v>234529.072265625</v>
      </c>
      <c r="E56">
        <v>27719.985168457031</v>
      </c>
      <c r="F56">
        <v>0</v>
      </c>
      <c r="G56">
        <v>0</v>
      </c>
      <c r="H56">
        <v>0</v>
      </c>
      <c r="I56">
        <v>0</v>
      </c>
      <c r="J56">
        <v>0</v>
      </c>
      <c r="K56">
        <v>14755.9636230469</v>
      </c>
      <c r="L56">
        <v>790873.42547225941</v>
      </c>
      <c r="M56">
        <v>65724.676651001006</v>
      </c>
      <c r="N56">
        <v>10908.646161079399</v>
      </c>
      <c r="O56">
        <v>16013.958590030647</v>
      </c>
      <c r="P56">
        <v>47156.722851514874</v>
      </c>
      <c r="Q56">
        <v>0</v>
      </c>
      <c r="R56">
        <v>129699.30705452</v>
      </c>
      <c r="S56">
        <v>0</v>
      </c>
      <c r="T56">
        <v>16508.922748327241</v>
      </c>
      <c r="U56">
        <v>0</v>
      </c>
      <c r="V56">
        <v>0</v>
      </c>
      <c r="X56" s="2"/>
      <c r="AJ56" s="4"/>
      <c r="AK56" s="2"/>
      <c r="AL56" s="16">
        <v>54077</v>
      </c>
      <c r="AM56" t="s">
        <v>77</v>
      </c>
      <c r="AN56" s="16" t="s">
        <v>69</v>
      </c>
      <c r="AO56">
        <v>31298.073730468801</v>
      </c>
      <c r="AP56">
        <v>6829.3883056640607</v>
      </c>
      <c r="AQ56">
        <v>36283.658203125</v>
      </c>
      <c r="AR56">
        <v>0</v>
      </c>
      <c r="AS56">
        <v>0</v>
      </c>
      <c r="AT56">
        <v>0</v>
      </c>
      <c r="AU56">
        <v>0</v>
      </c>
      <c r="AV56">
        <v>1583.06628417969</v>
      </c>
      <c r="AW56">
        <v>104324.29302978521</v>
      </c>
      <c r="AX56">
        <v>0</v>
      </c>
      <c r="AY56">
        <v>1988.06825828552</v>
      </c>
      <c r="AZ56">
        <v>4659.0972261428842</v>
      </c>
      <c r="BA56">
        <v>17748.963402986479</v>
      </c>
      <c r="BB56">
        <v>0</v>
      </c>
      <c r="BC56">
        <v>20415.1151046753</v>
      </c>
      <c r="BD56">
        <v>1751.42370605469</v>
      </c>
      <c r="BE56">
        <v>4457.4726822376297</v>
      </c>
      <c r="BF56">
        <v>0</v>
      </c>
      <c r="BG56">
        <v>0</v>
      </c>
      <c r="BI56" s="4"/>
      <c r="BT56" s="11"/>
    </row>
    <row r="57" spans="1:72" customFormat="1">
      <c r="A57" s="16">
        <v>54093</v>
      </c>
      <c r="B57" t="s">
        <v>78</v>
      </c>
      <c r="C57" s="16" t="s">
        <v>69</v>
      </c>
      <c r="D57">
        <v>18024.5390625</v>
      </c>
      <c r="E57">
        <v>3037.9267196655269</v>
      </c>
      <c r="F57">
        <v>0</v>
      </c>
      <c r="G57">
        <v>0</v>
      </c>
      <c r="H57">
        <v>0</v>
      </c>
      <c r="I57">
        <v>0</v>
      </c>
      <c r="J57">
        <v>0</v>
      </c>
      <c r="K57">
        <v>137.941944122314</v>
      </c>
      <c r="L57">
        <v>151028.12689769274</v>
      </c>
      <c r="M57">
        <v>14195.2186050415</v>
      </c>
      <c r="N57">
        <v>2289.1024231910701</v>
      </c>
      <c r="O57">
        <v>1958.3217948675178</v>
      </c>
      <c r="P57">
        <v>5199.1054735183734</v>
      </c>
      <c r="Q57">
        <v>0</v>
      </c>
      <c r="R57">
        <v>1343.15832519531</v>
      </c>
      <c r="S57">
        <v>0</v>
      </c>
      <c r="T57">
        <v>243.79515647888178</v>
      </c>
      <c r="U57">
        <v>0</v>
      </c>
      <c r="V57">
        <v>0</v>
      </c>
      <c r="X57" s="2"/>
      <c r="AJ57" s="4"/>
      <c r="AK57" s="2"/>
      <c r="AL57" s="16">
        <v>54093</v>
      </c>
      <c r="AM57" t="s">
        <v>78</v>
      </c>
      <c r="AN57" s="16" t="s">
        <v>69</v>
      </c>
      <c r="AO57">
        <v>2670.6231689453102</v>
      </c>
      <c r="AP57">
        <v>830.98602294921898</v>
      </c>
      <c r="AQ57">
        <v>2129.17846679688</v>
      </c>
      <c r="AR57">
        <v>0</v>
      </c>
      <c r="AS57">
        <v>0</v>
      </c>
      <c r="AT57">
        <v>0</v>
      </c>
      <c r="AU57">
        <v>0</v>
      </c>
      <c r="AV57">
        <v>16.540969848632798</v>
      </c>
      <c r="AW57">
        <v>24531.926431000218</v>
      </c>
      <c r="AX57">
        <v>0</v>
      </c>
      <c r="AY57">
        <v>476.852642059326</v>
      </c>
      <c r="AZ57">
        <v>625.65141153335605</v>
      </c>
      <c r="BA57">
        <v>1590.8567428588901</v>
      </c>
      <c r="BB57">
        <v>0</v>
      </c>
      <c r="BC57">
        <v>234.730186462402</v>
      </c>
      <c r="BD57">
        <v>0</v>
      </c>
      <c r="BE57">
        <v>73.038214683532701</v>
      </c>
      <c r="BF57">
        <v>0</v>
      </c>
      <c r="BG57">
        <v>0</v>
      </c>
      <c r="BI57" s="4"/>
      <c r="BT57" s="11"/>
    </row>
    <row r="58" spans="1:7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</row>
    <row r="59" spans="1:72" ht="18.75">
      <c r="A59" s="1" t="s">
        <v>63</v>
      </c>
      <c r="Y59" s="11"/>
      <c r="Z59" s="11"/>
      <c r="AA59" s="11"/>
      <c r="AB59" s="11"/>
      <c r="AC59" s="11"/>
      <c r="AD59" s="11"/>
      <c r="AE59" s="11"/>
      <c r="AH59" s="11"/>
      <c r="AI59" s="11"/>
      <c r="AL59" s="1" t="s">
        <v>64</v>
      </c>
    </row>
    <row r="60" spans="1:72" ht="105">
      <c r="A60" s="3"/>
      <c r="B60" s="3" t="s">
        <v>3</v>
      </c>
      <c r="C60" s="3" t="s">
        <v>4</v>
      </c>
      <c r="D60" s="3" t="s">
        <v>19</v>
      </c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L60" s="3"/>
      <c r="AM60" s="3" t="s">
        <v>3</v>
      </c>
      <c r="AN60" s="3" t="s">
        <v>4</v>
      </c>
      <c r="AO60" s="3" t="s">
        <v>17</v>
      </c>
      <c r="AP60" s="3"/>
      <c r="AQ60" s="3"/>
      <c r="AR60" s="3"/>
      <c r="AS60" s="3" t="s">
        <v>18</v>
      </c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</row>
    <row r="61" spans="1:72">
      <c r="A61" s="20"/>
      <c r="B61" s="20">
        <v>2012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L61" s="20"/>
      <c r="AM61" s="20">
        <v>2012</v>
      </c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</row>
    <row r="62" spans="1:72">
      <c r="A62" s="10" t="s">
        <v>7</v>
      </c>
      <c r="B62" s="10"/>
      <c r="C62" s="10"/>
      <c r="D62" s="10" t="s">
        <v>41</v>
      </c>
      <c r="E62" s="10" t="s">
        <v>42</v>
      </c>
      <c r="F62" s="10" t="s">
        <v>43</v>
      </c>
      <c r="G62" s="10" t="s">
        <v>44</v>
      </c>
      <c r="H62" s="10" t="s">
        <v>45</v>
      </c>
      <c r="I62" s="10" t="s">
        <v>46</v>
      </c>
      <c r="J62" s="10" t="s">
        <v>47</v>
      </c>
      <c r="K62" s="10" t="s">
        <v>48</v>
      </c>
      <c r="L62" s="10" t="s">
        <v>49</v>
      </c>
      <c r="M62" s="10" t="s">
        <v>50</v>
      </c>
      <c r="N62" s="10" t="s">
        <v>51</v>
      </c>
      <c r="O62" s="10" t="s">
        <v>52</v>
      </c>
      <c r="P62" s="10" t="s">
        <v>53</v>
      </c>
      <c r="Q62" s="10" t="s">
        <v>54</v>
      </c>
      <c r="R62" s="10" t="s">
        <v>55</v>
      </c>
      <c r="S62" s="10" t="s">
        <v>56</v>
      </c>
      <c r="T62" s="10" t="s">
        <v>57</v>
      </c>
      <c r="U62" s="10" t="s">
        <v>58</v>
      </c>
      <c r="V62" s="10" t="s">
        <v>59</v>
      </c>
      <c r="AF62" s="11"/>
      <c r="AG62" s="11"/>
      <c r="AL62" s="10" t="s">
        <v>7</v>
      </c>
      <c r="AM62" s="10"/>
      <c r="AN62" s="10"/>
      <c r="AO62" s="10" t="s">
        <v>41</v>
      </c>
      <c r="AP62" s="10" t="s">
        <v>42</v>
      </c>
      <c r="AQ62" s="10" t="s">
        <v>43</v>
      </c>
      <c r="AR62" s="10" t="s">
        <v>44</v>
      </c>
      <c r="AS62" s="10" t="s">
        <v>45</v>
      </c>
      <c r="AT62" s="10" t="s">
        <v>46</v>
      </c>
      <c r="AU62" s="10" t="s">
        <v>47</v>
      </c>
      <c r="AV62" s="10" t="s">
        <v>48</v>
      </c>
      <c r="AW62" s="10" t="s">
        <v>49</v>
      </c>
      <c r="AX62" s="10" t="s">
        <v>50</v>
      </c>
      <c r="AY62" s="10" t="s">
        <v>51</v>
      </c>
      <c r="AZ62" s="10" t="s">
        <v>52</v>
      </c>
      <c r="BA62" s="10" t="s">
        <v>53</v>
      </c>
      <c r="BB62" s="10" t="s">
        <v>54</v>
      </c>
      <c r="BC62" s="10" t="s">
        <v>55</v>
      </c>
      <c r="BD62" s="10" t="s">
        <v>56</v>
      </c>
      <c r="BE62" s="10" t="s">
        <v>57</v>
      </c>
      <c r="BF62" s="10" t="s">
        <v>58</v>
      </c>
      <c r="BG62" s="10" t="s">
        <v>59</v>
      </c>
    </row>
    <row r="63" spans="1:72">
      <c r="A63" s="16">
        <v>54003</v>
      </c>
      <c r="B63" s="16" t="s">
        <v>68</v>
      </c>
      <c r="C63" s="16" t="s">
        <v>69</v>
      </c>
      <c r="D63">
        <v>95.428153151011969</v>
      </c>
      <c r="E63">
        <v>103.26100832890846</v>
      </c>
      <c r="F63">
        <v>0</v>
      </c>
      <c r="G63">
        <v>0</v>
      </c>
      <c r="H63">
        <v>0</v>
      </c>
      <c r="I63">
        <v>0</v>
      </c>
      <c r="J63">
        <v>0</v>
      </c>
      <c r="K63">
        <v>3.5066496422819156</v>
      </c>
      <c r="L63">
        <v>17.522438745245861</v>
      </c>
      <c r="M63">
        <v>0.6650088600476588</v>
      </c>
      <c r="N63">
        <v>90.907303465700664</v>
      </c>
      <c r="O63">
        <v>58.541698422562341</v>
      </c>
      <c r="P63">
        <v>67.129185515031182</v>
      </c>
      <c r="Q63">
        <v>0</v>
      </c>
      <c r="R63">
        <v>88.103064120434055</v>
      </c>
      <c r="S63">
        <v>0</v>
      </c>
      <c r="T63">
        <v>102.56624894533374</v>
      </c>
      <c r="U63">
        <v>0</v>
      </c>
      <c r="V63">
        <v>0</v>
      </c>
      <c r="AL63" s="16">
        <v>54003</v>
      </c>
      <c r="AM63" s="16" t="s">
        <v>68</v>
      </c>
      <c r="AN63" s="16" t="s">
        <v>69</v>
      </c>
      <c r="AO63">
        <v>9.9256541346695499</v>
      </c>
      <c r="AP63">
        <v>20.654193681437786</v>
      </c>
      <c r="AQ63">
        <v>7.9727587967746461</v>
      </c>
      <c r="AR63">
        <v>0</v>
      </c>
      <c r="AS63">
        <v>0</v>
      </c>
      <c r="AT63">
        <v>0</v>
      </c>
      <c r="AU63">
        <v>0</v>
      </c>
      <c r="AV63">
        <v>0.28507996632037491</v>
      </c>
      <c r="AW63">
        <v>0.80120220989136437</v>
      </c>
      <c r="AX63">
        <v>0.50890652136778691</v>
      </c>
      <c r="AY63">
        <v>15.608564817827309</v>
      </c>
      <c r="AZ63">
        <v>13.828753948966863</v>
      </c>
      <c r="BA63">
        <v>15.620650936890817</v>
      </c>
      <c r="BB63">
        <v>0</v>
      </c>
      <c r="BC63">
        <v>10.808535500258944</v>
      </c>
      <c r="BD63">
        <v>8.2255504807178355</v>
      </c>
      <c r="BE63">
        <v>22.475564339178352</v>
      </c>
      <c r="BF63">
        <v>0</v>
      </c>
      <c r="BG63">
        <v>0</v>
      </c>
    </row>
    <row r="64" spans="1:72" ht="14.1" customHeight="1">
      <c r="A64" s="16">
        <v>54023</v>
      </c>
      <c r="B64" s="16" t="s">
        <v>70</v>
      </c>
      <c r="C64" s="16" t="s">
        <v>69</v>
      </c>
      <c r="D64">
        <v>132.50733188457892</v>
      </c>
      <c r="E64">
        <v>143.49694741424227</v>
      </c>
      <c r="F64">
        <v>1.1048070011460909</v>
      </c>
      <c r="G64">
        <v>0</v>
      </c>
      <c r="H64">
        <v>0</v>
      </c>
      <c r="I64">
        <v>0</v>
      </c>
      <c r="J64">
        <v>0</v>
      </c>
      <c r="K64">
        <v>0.39392914265615625</v>
      </c>
      <c r="L64">
        <v>36.121242558686923</v>
      </c>
      <c r="M64">
        <v>10.210507612190099</v>
      </c>
      <c r="N64">
        <v>127.94546918254089</v>
      </c>
      <c r="O64">
        <v>88.33431644987445</v>
      </c>
      <c r="P64">
        <v>0</v>
      </c>
      <c r="Q64">
        <v>0</v>
      </c>
      <c r="R64">
        <v>122.4875542066395</v>
      </c>
      <c r="S64">
        <v>0</v>
      </c>
      <c r="T64">
        <v>142.80479385921245</v>
      </c>
      <c r="U64">
        <v>0</v>
      </c>
      <c r="V64">
        <v>0</v>
      </c>
      <c r="Y64" s="11"/>
      <c r="Z64" s="11"/>
      <c r="AA64" s="11"/>
      <c r="AB64" s="11"/>
      <c r="AC64" s="11"/>
      <c r="AD64" s="11"/>
      <c r="AE64" s="11"/>
      <c r="AH64" s="11"/>
      <c r="AI64" s="11"/>
      <c r="AL64" s="16">
        <v>54023</v>
      </c>
      <c r="AM64" s="16" t="s">
        <v>70</v>
      </c>
      <c r="AN64" s="16" t="s">
        <v>69</v>
      </c>
      <c r="AO64">
        <v>20.598310114153104</v>
      </c>
      <c r="AP64">
        <v>41.196636842045443</v>
      </c>
      <c r="AQ64">
        <v>16.398327021835811</v>
      </c>
      <c r="AR64">
        <v>0</v>
      </c>
      <c r="AS64">
        <v>0</v>
      </c>
      <c r="AT64">
        <v>0</v>
      </c>
      <c r="AU64">
        <v>0</v>
      </c>
      <c r="AV64">
        <v>4.9688627745665542E-2</v>
      </c>
      <c r="AW64">
        <v>12.257728333406682</v>
      </c>
      <c r="AX64">
        <v>3.0525105364659817</v>
      </c>
      <c r="AY64">
        <v>50.754322661320352</v>
      </c>
      <c r="AZ64">
        <v>25.317833060908349</v>
      </c>
      <c r="BA64">
        <v>0</v>
      </c>
      <c r="BB64">
        <v>0</v>
      </c>
      <c r="BC64">
        <v>22.458298835053046</v>
      </c>
      <c r="BD64">
        <v>0</v>
      </c>
      <c r="BE64">
        <v>46.112589377711714</v>
      </c>
      <c r="BF64">
        <v>0</v>
      </c>
      <c r="BG64">
        <v>0</v>
      </c>
    </row>
    <row r="65" spans="1:60" ht="14.1" customHeight="1">
      <c r="A65" s="16">
        <v>54027</v>
      </c>
      <c r="B65" s="16" t="s">
        <v>71</v>
      </c>
      <c r="C65" s="16" t="s">
        <v>69</v>
      </c>
      <c r="D65">
        <v>129.87951392592348</v>
      </c>
      <c r="E65">
        <v>140.66260038775411</v>
      </c>
      <c r="F65">
        <v>0</v>
      </c>
      <c r="G65">
        <v>0</v>
      </c>
      <c r="H65">
        <v>0</v>
      </c>
      <c r="I65">
        <v>0</v>
      </c>
      <c r="J65">
        <v>0</v>
      </c>
      <c r="K65">
        <v>3.267038741227688</v>
      </c>
      <c r="L65">
        <v>31.273158893316975</v>
      </c>
      <c r="M65">
        <v>4.0164739678148456</v>
      </c>
      <c r="N65">
        <v>115.9406143039014</v>
      </c>
      <c r="O65">
        <v>75.748957127019295</v>
      </c>
      <c r="P65">
        <v>54.400200783149465</v>
      </c>
      <c r="Q65">
        <v>0</v>
      </c>
      <c r="R65">
        <v>118.37228012870166</v>
      </c>
      <c r="S65">
        <v>0</v>
      </c>
      <c r="T65">
        <v>138.02768928452875</v>
      </c>
      <c r="U65">
        <v>0</v>
      </c>
      <c r="V65">
        <v>0</v>
      </c>
      <c r="Y65" s="11"/>
      <c r="Z65" s="11"/>
      <c r="AA65" s="11"/>
      <c r="AB65" s="11"/>
      <c r="AC65" s="11"/>
      <c r="AD65" s="11"/>
      <c r="AE65" s="11"/>
      <c r="AH65" s="11"/>
      <c r="AI65" s="11"/>
      <c r="AL65" s="16">
        <v>54027</v>
      </c>
      <c r="AM65" s="16" t="s">
        <v>71</v>
      </c>
      <c r="AN65" s="16" t="s">
        <v>69</v>
      </c>
      <c r="AO65">
        <v>20.300071181701515</v>
      </c>
      <c r="AP65">
        <v>40.600135116527909</v>
      </c>
      <c r="AQ65">
        <v>15.22907060335058</v>
      </c>
      <c r="AR65">
        <v>0</v>
      </c>
      <c r="AS65">
        <v>0</v>
      </c>
      <c r="AT65">
        <v>0</v>
      </c>
      <c r="AU65">
        <v>0</v>
      </c>
      <c r="AV65">
        <v>0.41443688119272809</v>
      </c>
      <c r="AW65">
        <v>7.7852136832649155</v>
      </c>
      <c r="AX65">
        <v>7.1334702953222112E-2</v>
      </c>
      <c r="AY65">
        <v>28.998277827766085</v>
      </c>
      <c r="AZ65">
        <v>26.870053897903816</v>
      </c>
      <c r="BA65">
        <v>19.682048350053172</v>
      </c>
      <c r="BB65">
        <v>0</v>
      </c>
      <c r="BC65">
        <v>21.822280277714313</v>
      </c>
      <c r="BD65">
        <v>20.5461355899604</v>
      </c>
      <c r="BE65">
        <v>43.644552896991804</v>
      </c>
      <c r="BF65">
        <v>0</v>
      </c>
      <c r="BG65">
        <v>0</v>
      </c>
    </row>
    <row r="66" spans="1:60" ht="14.1" customHeight="1">
      <c r="A66" s="16">
        <v>54031</v>
      </c>
      <c r="B66" s="16" t="s">
        <v>72</v>
      </c>
      <c r="C66" s="16" t="s">
        <v>69</v>
      </c>
      <c r="D66">
        <v>113.39964209969045</v>
      </c>
      <c r="E66">
        <v>254.17100671308441</v>
      </c>
      <c r="F66">
        <v>1.8999177865879187</v>
      </c>
      <c r="G66">
        <v>0</v>
      </c>
      <c r="H66">
        <v>0</v>
      </c>
      <c r="I66">
        <v>0</v>
      </c>
      <c r="J66">
        <v>0</v>
      </c>
      <c r="K66">
        <v>9.6900102672762198</v>
      </c>
      <c r="L66">
        <v>76.361019227342055</v>
      </c>
      <c r="M66">
        <v>27.67639777440731</v>
      </c>
      <c r="N66">
        <v>59.685725038432416</v>
      </c>
      <c r="O66">
        <v>50.462947828078676</v>
      </c>
      <c r="P66">
        <v>67.581873430104764</v>
      </c>
      <c r="Q66">
        <v>0</v>
      </c>
      <c r="R66">
        <v>102.44960054740068</v>
      </c>
      <c r="S66">
        <v>5.3104186236308077</v>
      </c>
      <c r="T66">
        <v>246.50261010527254</v>
      </c>
      <c r="U66">
        <v>0</v>
      </c>
      <c r="V66">
        <v>0</v>
      </c>
      <c r="Y66" s="11"/>
      <c r="Z66" s="11"/>
      <c r="AA66" s="11"/>
      <c r="AB66" s="11"/>
      <c r="AC66" s="11"/>
      <c r="AD66" s="11"/>
      <c r="AE66" s="11"/>
      <c r="AH66" s="11"/>
      <c r="AI66" s="11"/>
      <c r="AL66" s="16">
        <v>54031</v>
      </c>
      <c r="AM66" s="16" t="s">
        <v>72</v>
      </c>
      <c r="AN66" s="16" t="s">
        <v>69</v>
      </c>
      <c r="AO66">
        <v>11.327238770805682</v>
      </c>
      <c r="AP66">
        <v>86.58045590175297</v>
      </c>
      <c r="AQ66">
        <v>7.0350283232820789</v>
      </c>
      <c r="AR66">
        <v>0</v>
      </c>
      <c r="AS66">
        <v>0</v>
      </c>
      <c r="AT66">
        <v>0</v>
      </c>
      <c r="AU66">
        <v>0</v>
      </c>
      <c r="AV66">
        <v>0.72752574053805408</v>
      </c>
      <c r="AW66">
        <v>30.460146483849325</v>
      </c>
      <c r="AX66">
        <v>11.041182066726154</v>
      </c>
      <c r="AY66">
        <v>8.203541733767505</v>
      </c>
      <c r="AZ66">
        <v>10.364117052623914</v>
      </c>
      <c r="BA66">
        <v>12.483264687766587</v>
      </c>
      <c r="BB66">
        <v>0</v>
      </c>
      <c r="BC66">
        <v>0</v>
      </c>
      <c r="BD66">
        <v>6.7081329744642035</v>
      </c>
      <c r="BE66">
        <v>0</v>
      </c>
      <c r="BF66">
        <v>0</v>
      </c>
      <c r="BG66">
        <v>0</v>
      </c>
    </row>
    <row r="67" spans="1:60" ht="14.1" customHeight="1">
      <c r="A67" s="16">
        <v>54037</v>
      </c>
      <c r="B67" s="16" t="s">
        <v>60</v>
      </c>
      <c r="C67" s="16" t="s">
        <v>69</v>
      </c>
      <c r="D67">
        <v>113.25062657941244</v>
      </c>
      <c r="E67">
        <v>121.17142381355492</v>
      </c>
      <c r="F67">
        <v>0</v>
      </c>
      <c r="G67">
        <v>0</v>
      </c>
      <c r="H67">
        <v>0</v>
      </c>
      <c r="I67">
        <v>0</v>
      </c>
      <c r="J67">
        <v>0</v>
      </c>
      <c r="K67">
        <v>11.092245969646834</v>
      </c>
      <c r="L67">
        <v>18.212214216832553</v>
      </c>
      <c r="M67">
        <v>0.26318580340330483</v>
      </c>
      <c r="N67">
        <v>82.728827381544463</v>
      </c>
      <c r="O67">
        <v>59.691435362196131</v>
      </c>
      <c r="P67">
        <v>81.028878534345381</v>
      </c>
      <c r="Q67">
        <v>0</v>
      </c>
      <c r="R67">
        <v>107.08147230500015</v>
      </c>
      <c r="S67">
        <v>0</v>
      </c>
      <c r="T67">
        <v>122.06014057908855</v>
      </c>
      <c r="U67">
        <v>0</v>
      </c>
      <c r="V67">
        <v>0</v>
      </c>
      <c r="Y67" s="11"/>
      <c r="Z67" s="11"/>
      <c r="AA67" s="11"/>
      <c r="AB67" s="11"/>
      <c r="AC67" s="11"/>
      <c r="AD67" s="11"/>
      <c r="AE67" s="11"/>
      <c r="AH67" s="11"/>
      <c r="AI67" s="11"/>
      <c r="AL67" s="16">
        <v>54037</v>
      </c>
      <c r="AM67" s="16" t="s">
        <v>60</v>
      </c>
      <c r="AN67" s="16" t="s">
        <v>69</v>
      </c>
      <c r="AO67">
        <v>10.443236810959135</v>
      </c>
      <c r="AP67">
        <v>20.919647936658443</v>
      </c>
      <c r="AQ67">
        <v>7.057406654405022</v>
      </c>
      <c r="AR67">
        <v>0</v>
      </c>
      <c r="AS67">
        <v>0</v>
      </c>
      <c r="AT67">
        <v>0</v>
      </c>
      <c r="AU67">
        <v>0</v>
      </c>
      <c r="AV67">
        <v>1.1619868538630682</v>
      </c>
      <c r="AW67">
        <v>0.58549895803230834</v>
      </c>
      <c r="AX67">
        <v>0.25326852143781625</v>
      </c>
      <c r="AY67">
        <v>12.052091912141025</v>
      </c>
      <c r="AZ67">
        <v>11.461240960137541</v>
      </c>
      <c r="BA67">
        <v>14.764460838798801</v>
      </c>
      <c r="BB67">
        <v>0</v>
      </c>
      <c r="BC67">
        <v>11.534139752894029</v>
      </c>
      <c r="BD67">
        <v>9.6831272910572341</v>
      </c>
      <c r="BE67">
        <v>23.255302048217221</v>
      </c>
      <c r="BF67">
        <v>0</v>
      </c>
      <c r="BG67">
        <v>0</v>
      </c>
    </row>
    <row r="68" spans="1:60" ht="14.1" customHeight="1">
      <c r="A68" s="16">
        <v>54057</v>
      </c>
      <c r="B68" s="16" t="s">
        <v>73</v>
      </c>
      <c r="C68" s="16" t="s">
        <v>69</v>
      </c>
      <c r="D68">
        <v>126.37245950395385</v>
      </c>
      <c r="E68">
        <v>136.80251115659891</v>
      </c>
      <c r="F68">
        <v>0.7217576570856401</v>
      </c>
      <c r="G68">
        <v>0</v>
      </c>
      <c r="H68">
        <v>0</v>
      </c>
      <c r="I68">
        <v>0</v>
      </c>
      <c r="J68">
        <v>0</v>
      </c>
      <c r="K68">
        <v>10.045163642721088</v>
      </c>
      <c r="L68">
        <v>33.793823990551722</v>
      </c>
      <c r="M68">
        <v>7.4060244442115808</v>
      </c>
      <c r="N68">
        <v>114.9128809143041</v>
      </c>
      <c r="O68">
        <v>84.83182696003216</v>
      </c>
      <c r="P68">
        <v>68.431693636657911</v>
      </c>
      <c r="Q68">
        <v>0</v>
      </c>
      <c r="R68">
        <v>122.36691400783843</v>
      </c>
      <c r="S68">
        <v>0</v>
      </c>
      <c r="T68">
        <v>142.56587533828639</v>
      </c>
      <c r="U68">
        <v>0</v>
      </c>
      <c r="V68">
        <v>0</v>
      </c>
      <c r="Y68" s="11"/>
      <c r="Z68" s="11"/>
      <c r="AA68" s="11"/>
      <c r="AB68" s="11"/>
      <c r="AC68" s="11"/>
      <c r="AD68" s="11"/>
      <c r="AE68" s="11"/>
      <c r="AH68" s="11"/>
      <c r="AI68" s="11"/>
      <c r="AL68" s="16">
        <v>54057</v>
      </c>
      <c r="AM68" s="16" t="s">
        <v>73</v>
      </c>
      <c r="AN68" s="16" t="s">
        <v>69</v>
      </c>
      <c r="AO68">
        <v>14.857436853901389</v>
      </c>
      <c r="AP68">
        <v>34.12921888833376</v>
      </c>
      <c r="AQ68">
        <v>11.849753868240489</v>
      </c>
      <c r="AR68">
        <v>0</v>
      </c>
      <c r="AS68">
        <v>0</v>
      </c>
      <c r="AT68">
        <v>0</v>
      </c>
      <c r="AU68">
        <v>0</v>
      </c>
      <c r="AV68">
        <v>0.94119374998527783</v>
      </c>
      <c r="AW68">
        <v>10.830678947811549</v>
      </c>
      <c r="AX68">
        <v>2.1314483014042369</v>
      </c>
      <c r="AY68">
        <v>20.652442960091143</v>
      </c>
      <c r="AZ68">
        <v>19.926013515501584</v>
      </c>
      <c r="BA68">
        <v>17.623860547061966</v>
      </c>
      <c r="BB68">
        <v>0</v>
      </c>
      <c r="BC68">
        <v>16.968705834365768</v>
      </c>
      <c r="BD68">
        <v>0</v>
      </c>
      <c r="BE68">
        <v>36.266260373618088</v>
      </c>
      <c r="BF68">
        <v>0</v>
      </c>
      <c r="BG68">
        <v>0</v>
      </c>
    </row>
    <row r="69" spans="1:60" ht="14.1" customHeight="1">
      <c r="A69" s="16">
        <v>54063</v>
      </c>
      <c r="B69" t="s">
        <v>74</v>
      </c>
      <c r="C69" s="16" t="s">
        <v>69</v>
      </c>
      <c r="D69">
        <v>150.45008239656192</v>
      </c>
      <c r="E69">
        <v>162.98752570942784</v>
      </c>
      <c r="F69">
        <v>0.16046182001649781</v>
      </c>
      <c r="G69">
        <v>0</v>
      </c>
      <c r="H69">
        <v>0</v>
      </c>
      <c r="I69">
        <v>0</v>
      </c>
      <c r="J69">
        <v>0</v>
      </c>
      <c r="K69">
        <v>5.5686609734667547</v>
      </c>
      <c r="L69">
        <v>32.273854443152871</v>
      </c>
      <c r="M69">
        <v>5.3030842379972931</v>
      </c>
      <c r="N69">
        <v>108.64924208036284</v>
      </c>
      <c r="O69">
        <v>79.60591918804991</v>
      </c>
      <c r="P69">
        <v>70.679081997271993</v>
      </c>
      <c r="Q69">
        <v>0</v>
      </c>
      <c r="R69">
        <v>119.9632574450026</v>
      </c>
      <c r="S69">
        <v>0.37318852034653888</v>
      </c>
      <c r="T69">
        <v>139.95714432164169</v>
      </c>
      <c r="U69">
        <v>0</v>
      </c>
      <c r="V69">
        <v>0</v>
      </c>
      <c r="Y69" s="11"/>
      <c r="Z69" s="11"/>
      <c r="AA69" s="11"/>
      <c r="AB69" s="11"/>
      <c r="AC69" s="11"/>
      <c r="AD69" s="11"/>
      <c r="AE69" s="11"/>
      <c r="AH69" s="11"/>
      <c r="AI69" s="11"/>
      <c r="AL69" s="16">
        <v>54063</v>
      </c>
      <c r="AM69" t="s">
        <v>74</v>
      </c>
      <c r="AN69" s="16" t="s">
        <v>69</v>
      </c>
      <c r="AO69">
        <v>22.576100216240871</v>
      </c>
      <c r="AP69">
        <v>45.158132645521803</v>
      </c>
      <c r="AQ69">
        <v>13.306194777957703</v>
      </c>
      <c r="AR69">
        <v>0</v>
      </c>
      <c r="AS69">
        <v>0</v>
      </c>
      <c r="AT69">
        <v>0</v>
      </c>
      <c r="AU69">
        <v>0</v>
      </c>
      <c r="AV69">
        <v>0.70610170617652823</v>
      </c>
      <c r="AW69">
        <v>5.587385192033997</v>
      </c>
      <c r="AX69">
        <v>0</v>
      </c>
      <c r="AY69">
        <v>23.591044002717133</v>
      </c>
      <c r="AZ69">
        <v>26.680802477905129</v>
      </c>
      <c r="BA69">
        <v>21.804937366757585</v>
      </c>
      <c r="BB69">
        <v>0</v>
      </c>
      <c r="BC69">
        <v>21.21186124232732</v>
      </c>
      <c r="BD69">
        <v>20.004642903047465</v>
      </c>
      <c r="BE69">
        <v>42.439432339325847</v>
      </c>
      <c r="BF69">
        <v>0</v>
      </c>
      <c r="BG69">
        <v>0</v>
      </c>
    </row>
    <row r="70" spans="1:60" ht="14.1" customHeight="1">
      <c r="A70" s="16">
        <v>54065</v>
      </c>
      <c r="B70" t="s">
        <v>75</v>
      </c>
      <c r="C70" s="16" t="s">
        <v>69</v>
      </c>
      <c r="D70">
        <v>111.56554364343083</v>
      </c>
      <c r="E70">
        <v>120.77838434960314</v>
      </c>
      <c r="F70">
        <v>0</v>
      </c>
      <c r="G70">
        <v>0</v>
      </c>
      <c r="H70">
        <v>0</v>
      </c>
      <c r="I70">
        <v>0</v>
      </c>
      <c r="J70">
        <v>0</v>
      </c>
      <c r="K70">
        <v>0.90440517307635038</v>
      </c>
      <c r="L70">
        <v>21.4365224934491</v>
      </c>
      <c r="M70">
        <v>0</v>
      </c>
      <c r="N70">
        <v>102.44132568639735</v>
      </c>
      <c r="O70">
        <v>65.940335254963571</v>
      </c>
      <c r="P70">
        <v>61.999738111360045</v>
      </c>
      <c r="Q70">
        <v>0</v>
      </c>
      <c r="R70">
        <v>101.68091544234957</v>
      </c>
      <c r="S70">
        <v>0</v>
      </c>
      <c r="T70">
        <v>118.47410258575732</v>
      </c>
      <c r="U70">
        <v>0</v>
      </c>
      <c r="V70">
        <v>0</v>
      </c>
      <c r="Y70" s="11"/>
      <c r="Z70" s="11"/>
      <c r="AA70" s="11"/>
      <c r="AB70" s="11"/>
      <c r="AC70" s="11"/>
      <c r="AD70" s="11"/>
      <c r="AE70" s="11"/>
      <c r="AH70" s="11"/>
      <c r="AI70" s="11"/>
      <c r="AL70" s="16">
        <v>54065</v>
      </c>
      <c r="AM70" t="s">
        <v>75</v>
      </c>
      <c r="AN70" s="16" t="s">
        <v>69</v>
      </c>
      <c r="AO70">
        <v>13.036812703757946</v>
      </c>
      <c r="AP70">
        <v>26.580738142412244</v>
      </c>
      <c r="AQ70">
        <v>9.6845344780548501</v>
      </c>
      <c r="AR70">
        <v>0</v>
      </c>
      <c r="AS70">
        <v>0</v>
      </c>
      <c r="AT70">
        <v>0</v>
      </c>
      <c r="AU70">
        <v>0</v>
      </c>
      <c r="AV70">
        <v>8.3808810016597804E-2</v>
      </c>
      <c r="AW70">
        <v>1.8405541381599539</v>
      </c>
      <c r="AX70">
        <v>0</v>
      </c>
      <c r="AY70">
        <v>18.484559808705619</v>
      </c>
      <c r="AZ70">
        <v>16.453952381342045</v>
      </c>
      <c r="BA70">
        <v>14.080145937486668</v>
      </c>
      <c r="BB70">
        <v>0</v>
      </c>
      <c r="BC70">
        <v>14.014383400959645</v>
      </c>
      <c r="BD70">
        <v>0</v>
      </c>
      <c r="BE70">
        <v>28.028746716119318</v>
      </c>
      <c r="BF70">
        <v>0</v>
      </c>
      <c r="BG70">
        <v>0</v>
      </c>
    </row>
    <row r="71" spans="1:60" ht="14.1" customHeight="1">
      <c r="A71" s="16">
        <v>54071</v>
      </c>
      <c r="B71" t="s">
        <v>76</v>
      </c>
      <c r="C71" s="16" t="s">
        <v>69</v>
      </c>
      <c r="D71">
        <v>129.72355993202549</v>
      </c>
      <c r="E71">
        <v>158.3235112919555</v>
      </c>
      <c r="F71">
        <v>0.6114363076227235</v>
      </c>
      <c r="G71">
        <v>0</v>
      </c>
      <c r="H71">
        <v>0</v>
      </c>
      <c r="I71">
        <v>0</v>
      </c>
      <c r="J71">
        <v>0</v>
      </c>
      <c r="K71">
        <v>4.5139513032175456E-2</v>
      </c>
      <c r="L71">
        <v>42.030964476246886</v>
      </c>
      <c r="M71">
        <v>16.493582656837454</v>
      </c>
      <c r="N71">
        <v>83.796981164073443</v>
      </c>
      <c r="O71">
        <v>80.177188639735149</v>
      </c>
      <c r="P71">
        <v>75.127564714497481</v>
      </c>
      <c r="Q71">
        <v>0</v>
      </c>
      <c r="R71">
        <v>136.72254029086776</v>
      </c>
      <c r="S71">
        <v>4.1193676552268936</v>
      </c>
      <c r="T71">
        <v>178.83383383401235</v>
      </c>
      <c r="U71">
        <v>0</v>
      </c>
      <c r="V71">
        <v>0</v>
      </c>
      <c r="Y71" s="11"/>
      <c r="Z71" s="11"/>
      <c r="AA71" s="11"/>
      <c r="AB71" s="11"/>
      <c r="AC71" s="11"/>
      <c r="AD71" s="11"/>
      <c r="AE71" s="11"/>
      <c r="AH71" s="11"/>
      <c r="AI71" s="11"/>
      <c r="AL71" s="16">
        <v>54071</v>
      </c>
      <c r="AM71" t="s">
        <v>76</v>
      </c>
      <c r="AN71" s="16" t="s">
        <v>69</v>
      </c>
      <c r="AO71">
        <v>12.41666389535497</v>
      </c>
      <c r="AP71">
        <v>45.625352025244709</v>
      </c>
      <c r="AQ71">
        <v>9.3428387598923255</v>
      </c>
      <c r="AR71">
        <v>0</v>
      </c>
      <c r="AS71">
        <v>0</v>
      </c>
      <c r="AT71">
        <v>0</v>
      </c>
      <c r="AU71">
        <v>0</v>
      </c>
      <c r="AV71">
        <v>3.3501876827682696E-3</v>
      </c>
      <c r="AW71">
        <v>16.66130316409571</v>
      </c>
      <c r="AX71">
        <v>6.5473149637531707</v>
      </c>
      <c r="AY71">
        <v>11.678298799370976</v>
      </c>
      <c r="AZ71">
        <v>15.364993646813719</v>
      </c>
      <c r="BA71">
        <v>18.670096083567888</v>
      </c>
      <c r="BB71">
        <v>0</v>
      </c>
      <c r="BC71">
        <v>15.43545022014216</v>
      </c>
      <c r="BD71">
        <v>11.74565683537563</v>
      </c>
      <c r="BE71">
        <v>52.100074310876252</v>
      </c>
      <c r="BF71">
        <v>0</v>
      </c>
      <c r="BG71">
        <v>0</v>
      </c>
    </row>
    <row r="72" spans="1:60" ht="14.1" customHeight="1">
      <c r="A72" s="16">
        <v>54077</v>
      </c>
      <c r="B72" t="s">
        <v>77</v>
      </c>
      <c r="C72" s="16" t="s">
        <v>69</v>
      </c>
      <c r="D72">
        <v>159.16373761418114</v>
      </c>
      <c r="E72">
        <v>172.4274022062545</v>
      </c>
      <c r="F72">
        <v>0</v>
      </c>
      <c r="G72">
        <v>0</v>
      </c>
      <c r="H72">
        <v>0</v>
      </c>
      <c r="I72">
        <v>0</v>
      </c>
      <c r="J72">
        <v>0</v>
      </c>
      <c r="K72">
        <v>5.3163405074219749</v>
      </c>
      <c r="L72">
        <v>28.455864401947643</v>
      </c>
      <c r="M72">
        <v>0.39124670054637806</v>
      </c>
      <c r="N72">
        <v>132.26837273380283</v>
      </c>
      <c r="O72">
        <v>78.849262455971171</v>
      </c>
      <c r="P72">
        <v>57.714618927768264</v>
      </c>
      <c r="Q72">
        <v>0</v>
      </c>
      <c r="R72">
        <v>155.57769186006635</v>
      </c>
      <c r="S72">
        <v>0</v>
      </c>
      <c r="T72">
        <v>181.50730201654497</v>
      </c>
      <c r="U72">
        <v>0</v>
      </c>
      <c r="V72">
        <v>0</v>
      </c>
      <c r="Y72" s="11"/>
      <c r="Z72" s="11"/>
      <c r="AA72" s="11"/>
      <c r="AB72" s="11"/>
      <c r="AC72" s="11"/>
      <c r="AD72" s="11"/>
      <c r="AE72" s="11"/>
      <c r="AH72" s="11"/>
      <c r="AI72" s="11"/>
      <c r="AL72" s="16">
        <v>54077</v>
      </c>
      <c r="AM72" t="s">
        <v>77</v>
      </c>
      <c r="AN72" s="16" t="s">
        <v>69</v>
      </c>
      <c r="AO72">
        <v>19.55531834032714</v>
      </c>
      <c r="AP72">
        <v>39.110652874020609</v>
      </c>
      <c r="AQ72">
        <v>9.6833323898275179</v>
      </c>
      <c r="AR72">
        <v>0</v>
      </c>
      <c r="AS72">
        <v>0</v>
      </c>
      <c r="AT72">
        <v>0</v>
      </c>
      <c r="AU72">
        <v>0</v>
      </c>
      <c r="AV72">
        <v>0.52193197023932758</v>
      </c>
      <c r="AW72">
        <v>3.0989867958980968</v>
      </c>
      <c r="AX72">
        <v>0</v>
      </c>
      <c r="AY72">
        <v>21.673909772184174</v>
      </c>
      <c r="AZ72">
        <v>19.056528669972977</v>
      </c>
      <c r="BA72">
        <v>15.397108061087966</v>
      </c>
      <c r="BB72">
        <v>0</v>
      </c>
      <c r="BC72">
        <v>22.545577193927944</v>
      </c>
      <c r="BD72">
        <v>15.508242740390159</v>
      </c>
      <c r="BE72">
        <v>45.091146479392833</v>
      </c>
      <c r="BF72">
        <v>0</v>
      </c>
      <c r="BG72">
        <v>0</v>
      </c>
    </row>
    <row r="73" spans="1:60" ht="14.1" customHeight="1">
      <c r="A73" s="16">
        <v>54093</v>
      </c>
      <c r="B73" t="s">
        <v>78</v>
      </c>
      <c r="C73" s="16" t="s">
        <v>69</v>
      </c>
      <c r="D73">
        <v>123.17648741190968</v>
      </c>
      <c r="E73">
        <v>133.44117936469047</v>
      </c>
      <c r="F73">
        <v>0</v>
      </c>
      <c r="G73">
        <v>0</v>
      </c>
      <c r="H73">
        <v>0</v>
      </c>
      <c r="I73">
        <v>0</v>
      </c>
      <c r="J73">
        <v>0</v>
      </c>
      <c r="K73">
        <v>1.4780736515420674</v>
      </c>
      <c r="L73">
        <v>30.649243895673685</v>
      </c>
      <c r="M73">
        <v>3.3860379962011744</v>
      </c>
      <c r="N73">
        <v>128.52347525475503</v>
      </c>
      <c r="O73">
        <v>84.495619042705954</v>
      </c>
      <c r="P73">
        <v>70.261628575324337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Y73" s="11"/>
      <c r="Z73" s="11"/>
      <c r="AA73" s="11"/>
      <c r="AB73" s="11"/>
      <c r="AC73" s="11"/>
      <c r="AD73" s="11"/>
      <c r="AE73" s="11"/>
      <c r="AH73" s="11"/>
      <c r="AI73" s="11"/>
      <c r="AL73" s="16">
        <v>54093</v>
      </c>
      <c r="AM73" t="s">
        <v>78</v>
      </c>
      <c r="AN73" s="16" t="s">
        <v>69</v>
      </c>
      <c r="AO73">
        <v>18.543576766767096</v>
      </c>
      <c r="AP73">
        <v>37.087162425339052</v>
      </c>
      <c r="AQ73">
        <v>15.161893729524682</v>
      </c>
      <c r="AR73">
        <v>0</v>
      </c>
      <c r="AS73">
        <v>0</v>
      </c>
      <c r="AT73">
        <v>0</v>
      </c>
      <c r="AU73">
        <v>0</v>
      </c>
      <c r="AV73">
        <v>0.18027662624695334</v>
      </c>
      <c r="AW73">
        <v>5.4780522924668551</v>
      </c>
      <c r="AX73">
        <v>0</v>
      </c>
      <c r="AY73">
        <v>37.408830909277064</v>
      </c>
      <c r="AZ73">
        <v>24.981640401626354</v>
      </c>
      <c r="BA73">
        <v>22.704107625400727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</row>
    <row r="74" spans="1:60" ht="14.1" customHeight="1">
      <c r="A74" s="17"/>
      <c r="B74" s="18">
        <v>2007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Y74" s="11"/>
      <c r="Z74" s="11"/>
      <c r="AA74" s="11"/>
      <c r="AB74" s="11"/>
      <c r="AC74" s="11"/>
      <c r="AD74" s="11"/>
      <c r="AE74" s="11"/>
      <c r="AH74" s="11"/>
      <c r="AI74" s="11"/>
      <c r="AL74" s="17"/>
      <c r="AM74" s="18">
        <v>2007</v>
      </c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</row>
    <row r="75" spans="1:60" ht="14.1" customHeight="1">
      <c r="A75" s="10" t="s">
        <v>7</v>
      </c>
      <c r="B75" s="10"/>
      <c r="C75" s="10"/>
      <c r="D75" s="10" t="s">
        <v>21</v>
      </c>
      <c r="E75" s="10" t="s">
        <v>22</v>
      </c>
      <c r="F75" s="10" t="s">
        <v>23</v>
      </c>
      <c r="G75" s="10" t="s">
        <v>24</v>
      </c>
      <c r="H75" s="10" t="s">
        <v>25</v>
      </c>
      <c r="I75" s="10" t="s">
        <v>26</v>
      </c>
      <c r="J75" s="10" t="s">
        <v>27</v>
      </c>
      <c r="K75" s="10" t="s">
        <v>28</v>
      </c>
      <c r="L75" s="10" t="s">
        <v>29</v>
      </c>
      <c r="M75" s="10" t="s">
        <v>30</v>
      </c>
      <c r="N75" s="10" t="s">
        <v>31</v>
      </c>
      <c r="O75" s="10" t="s">
        <v>32</v>
      </c>
      <c r="P75" s="10" t="s">
        <v>33</v>
      </c>
      <c r="Q75" s="10" t="s">
        <v>34</v>
      </c>
      <c r="R75" s="10" t="s">
        <v>35</v>
      </c>
      <c r="S75" s="10" t="s">
        <v>36</v>
      </c>
      <c r="T75" s="10" t="s">
        <v>37</v>
      </c>
      <c r="U75" s="10" t="s">
        <v>38</v>
      </c>
      <c r="V75" s="10" t="s">
        <v>39</v>
      </c>
      <c r="W75" s="10"/>
      <c r="Y75" s="11"/>
      <c r="Z75" s="11"/>
      <c r="AA75" s="11"/>
      <c r="AB75" s="11"/>
      <c r="AC75" s="11"/>
      <c r="AD75" s="11"/>
      <c r="AE75" s="11"/>
      <c r="AH75" s="11"/>
      <c r="AI75" s="11"/>
      <c r="AL75" s="3" t="s">
        <v>7</v>
      </c>
      <c r="AM75" s="3"/>
      <c r="AN75" s="3"/>
      <c r="AO75" s="3" t="s">
        <v>21</v>
      </c>
      <c r="AP75" s="3" t="s">
        <v>22</v>
      </c>
      <c r="AQ75" s="3" t="s">
        <v>23</v>
      </c>
      <c r="AR75" s="3" t="s">
        <v>24</v>
      </c>
      <c r="AS75" s="3" t="s">
        <v>25</v>
      </c>
      <c r="AT75" s="3" t="s">
        <v>26</v>
      </c>
      <c r="AU75" s="3" t="s">
        <v>27</v>
      </c>
      <c r="AV75" s="3" t="s">
        <v>28</v>
      </c>
      <c r="AW75" s="3" t="s">
        <v>29</v>
      </c>
      <c r="AX75" s="3" t="s">
        <v>30</v>
      </c>
      <c r="AY75" s="3" t="s">
        <v>31</v>
      </c>
      <c r="AZ75" s="3" t="s">
        <v>32</v>
      </c>
      <c r="BA75" s="3" t="s">
        <v>33</v>
      </c>
      <c r="BB75" s="3" t="s">
        <v>34</v>
      </c>
      <c r="BC75" s="3" t="s">
        <v>35</v>
      </c>
      <c r="BD75" s="3" t="s">
        <v>36</v>
      </c>
      <c r="BE75" s="3" t="s">
        <v>37</v>
      </c>
      <c r="BF75" s="3" t="s">
        <v>38</v>
      </c>
      <c r="BG75" s="3" t="s">
        <v>39</v>
      </c>
      <c r="BH75" s="3" t="s">
        <v>40</v>
      </c>
    </row>
    <row r="76" spans="1:60" ht="14.1" customHeight="1">
      <c r="A76" s="16">
        <v>54003</v>
      </c>
      <c r="B76" s="16" t="s">
        <v>68</v>
      </c>
      <c r="C76" s="16" t="s">
        <v>69</v>
      </c>
      <c r="D76">
        <f>D47/D18</f>
        <v>105.32993300352238</v>
      </c>
      <c r="E76">
        <f t="shared" ref="E76:T86" si="4">E47/E18</f>
        <v>114.08850455847907</v>
      </c>
      <c r="F76">
        <f t="shared" si="4"/>
        <v>0</v>
      </c>
      <c r="G76">
        <v>0</v>
      </c>
      <c r="H76">
        <v>0</v>
      </c>
      <c r="I76">
        <v>0</v>
      </c>
      <c r="J76">
        <v>0</v>
      </c>
      <c r="K76">
        <f t="shared" si="4"/>
        <v>0.94620826107841094</v>
      </c>
      <c r="L76">
        <f t="shared" si="4"/>
        <v>17.771311287828862</v>
      </c>
      <c r="M76">
        <f t="shared" si="4"/>
        <v>0.67636514423559257</v>
      </c>
      <c r="N76">
        <f t="shared" si="4"/>
        <v>88.130628648793135</v>
      </c>
      <c r="O76">
        <f t="shared" si="4"/>
        <v>58.863681801166798</v>
      </c>
      <c r="P76">
        <f t="shared" si="4"/>
        <v>66.220120007475188</v>
      </c>
      <c r="Q76">
        <v>0</v>
      </c>
      <c r="R76">
        <f t="shared" si="4"/>
        <v>98.863598410714616</v>
      </c>
      <c r="S76">
        <v>0</v>
      </c>
      <c r="T76">
        <f t="shared" si="4"/>
        <v>115.30538801478245</v>
      </c>
      <c r="U76">
        <v>0</v>
      </c>
      <c r="V76">
        <v>0</v>
      </c>
      <c r="Y76" s="11"/>
      <c r="Z76" s="11"/>
      <c r="AA76" s="11"/>
      <c r="AB76" s="11"/>
      <c r="AC76" s="11"/>
      <c r="AD76" s="11"/>
      <c r="AE76" s="11"/>
      <c r="AH76" s="11"/>
      <c r="AI76" s="11"/>
      <c r="AL76" s="16">
        <v>54003</v>
      </c>
      <c r="AM76" s="16" t="s">
        <v>68</v>
      </c>
      <c r="AN76" s="16" t="s">
        <v>69</v>
      </c>
      <c r="AO76">
        <f>AO47/AO18</f>
        <v>12.285424967030693</v>
      </c>
      <c r="AP76">
        <f t="shared" ref="AP76:BE86" si="5">AP47/AP18</f>
        <v>24.692371080156168</v>
      </c>
      <c r="AQ76">
        <f t="shared" si="5"/>
        <v>8.6734562609234569</v>
      </c>
      <c r="AR76">
        <v>0</v>
      </c>
      <c r="AS76">
        <v>0</v>
      </c>
      <c r="AT76">
        <v>0</v>
      </c>
      <c r="AU76">
        <v>0</v>
      </c>
      <c r="AV76">
        <f t="shared" si="5"/>
        <v>8.5161901711519772E-2</v>
      </c>
      <c r="AW76">
        <f t="shared" si="5"/>
        <v>1.3399680144652244</v>
      </c>
      <c r="AX76">
        <f t="shared" si="5"/>
        <v>0.59300113237558627</v>
      </c>
      <c r="AY76">
        <f t="shared" si="5"/>
        <v>17.446632297194526</v>
      </c>
      <c r="AZ76">
        <f t="shared" si="5"/>
        <v>15.319936685680968</v>
      </c>
      <c r="BA76">
        <f t="shared" si="5"/>
        <v>15.763744890713189</v>
      </c>
      <c r="BB76">
        <v>0</v>
      </c>
      <c r="BC76">
        <f t="shared" si="5"/>
        <v>13.281253741868413</v>
      </c>
      <c r="BD76">
        <f t="shared" si="5"/>
        <v>12.067860081092727</v>
      </c>
      <c r="BE76">
        <f t="shared" si="5"/>
        <v>26.858522483784139</v>
      </c>
      <c r="BF76">
        <v>0</v>
      </c>
      <c r="BG76">
        <v>0</v>
      </c>
    </row>
    <row r="77" spans="1:60" ht="14.1" customHeight="1">
      <c r="A77" s="16">
        <v>54023</v>
      </c>
      <c r="B77" s="16" t="s">
        <v>70</v>
      </c>
      <c r="C77" s="16" t="s">
        <v>69</v>
      </c>
      <c r="D77">
        <f t="shared" ref="D77:R86" si="6">D48/D19</f>
        <v>124.28463788652849</v>
      </c>
      <c r="E77">
        <f t="shared" si="6"/>
        <v>130.53633098439346</v>
      </c>
      <c r="F77">
        <f t="shared" si="6"/>
        <v>0.75213114865561348</v>
      </c>
      <c r="G77">
        <v>0</v>
      </c>
      <c r="H77">
        <v>0</v>
      </c>
      <c r="I77">
        <v>0</v>
      </c>
      <c r="J77">
        <v>0</v>
      </c>
      <c r="K77">
        <f t="shared" si="6"/>
        <v>0.24104026617913299</v>
      </c>
      <c r="L77">
        <f t="shared" si="6"/>
        <v>36.906100961797435</v>
      </c>
      <c r="M77">
        <f t="shared" si="6"/>
        <v>11.295676554976458</v>
      </c>
      <c r="N77">
        <f t="shared" si="6"/>
        <v>119.79795267988318</v>
      </c>
      <c r="O77">
        <f t="shared" si="6"/>
        <v>90.6229954075542</v>
      </c>
      <c r="P77">
        <f t="shared" si="6"/>
        <v>60.029333623749736</v>
      </c>
      <c r="Q77">
        <v>0</v>
      </c>
      <c r="R77">
        <f t="shared" si="6"/>
        <v>112.56008269930769</v>
      </c>
      <c r="S77">
        <v>0</v>
      </c>
      <c r="T77">
        <f t="shared" si="4"/>
        <v>123.88395794819401</v>
      </c>
      <c r="U77">
        <v>0</v>
      </c>
      <c r="V77">
        <v>0</v>
      </c>
      <c r="Y77" s="11"/>
      <c r="Z77" s="11"/>
      <c r="AA77" s="11"/>
      <c r="AB77" s="11"/>
      <c r="AC77" s="11"/>
      <c r="AD77" s="11"/>
      <c r="AE77" s="11"/>
      <c r="AH77" s="11"/>
      <c r="AI77" s="11"/>
      <c r="AL77" s="16">
        <v>54023</v>
      </c>
      <c r="AM77" s="16" t="s">
        <v>70</v>
      </c>
      <c r="AN77" s="16" t="s">
        <v>69</v>
      </c>
      <c r="AO77">
        <f t="shared" ref="AO77:BC86" si="7">AO48/AO19</f>
        <v>20.524349351282833</v>
      </c>
      <c r="AP77">
        <f t="shared" si="7"/>
        <v>50.366087772757687</v>
      </c>
      <c r="AQ77">
        <f t="shared" si="7"/>
        <v>16.80168289814219</v>
      </c>
      <c r="AR77">
        <v>0</v>
      </c>
      <c r="AS77">
        <v>0</v>
      </c>
      <c r="AT77">
        <v>0</v>
      </c>
      <c r="AU77">
        <v>0</v>
      </c>
      <c r="AV77">
        <f t="shared" si="7"/>
        <v>3.1166007020404046E-2</v>
      </c>
      <c r="AW77">
        <f t="shared" si="7"/>
        <v>18.94232052223655</v>
      </c>
      <c r="AX77">
        <f t="shared" si="7"/>
        <v>5.2678297671356669</v>
      </c>
      <c r="AY77">
        <f t="shared" si="7"/>
        <v>31.304288589258814</v>
      </c>
      <c r="AZ77">
        <f t="shared" si="7"/>
        <v>24.923042415741953</v>
      </c>
      <c r="BA77">
        <f t="shared" si="7"/>
        <v>21.130439677571296</v>
      </c>
      <c r="BB77">
        <v>0</v>
      </c>
      <c r="BC77">
        <f t="shared" si="7"/>
        <v>21.92449453468906</v>
      </c>
      <c r="BD77">
        <v>0</v>
      </c>
      <c r="BE77">
        <f t="shared" si="5"/>
        <v>51.435127475872321</v>
      </c>
      <c r="BF77">
        <v>0</v>
      </c>
      <c r="BG77">
        <v>0</v>
      </c>
    </row>
    <row r="78" spans="1:60" ht="14.1" customHeight="1">
      <c r="A78" s="16">
        <v>54027</v>
      </c>
      <c r="B78" s="16" t="s">
        <v>71</v>
      </c>
      <c r="C78" s="16" t="s">
        <v>69</v>
      </c>
      <c r="D78">
        <f t="shared" si="6"/>
        <v>119.32942111250451</v>
      </c>
      <c r="E78">
        <f t="shared" si="4"/>
        <v>127.7301704694256</v>
      </c>
      <c r="F78">
        <f t="shared" si="4"/>
        <v>0</v>
      </c>
      <c r="G78">
        <v>0</v>
      </c>
      <c r="H78">
        <v>0</v>
      </c>
      <c r="I78">
        <v>0</v>
      </c>
      <c r="J78">
        <v>0</v>
      </c>
      <c r="K78">
        <f t="shared" si="4"/>
        <v>1.6746444035003258</v>
      </c>
      <c r="L78">
        <f t="shared" si="4"/>
        <v>30.697917281224694</v>
      </c>
      <c r="M78">
        <f t="shared" si="4"/>
        <v>3.2828162049220051</v>
      </c>
      <c r="N78">
        <f t="shared" si="4"/>
        <v>122.29152251073752</v>
      </c>
      <c r="O78">
        <f t="shared" si="4"/>
        <v>75.117675602204073</v>
      </c>
      <c r="P78">
        <f t="shared" si="4"/>
        <v>56.997465680585321</v>
      </c>
      <c r="Q78">
        <v>0</v>
      </c>
      <c r="R78">
        <f t="shared" si="4"/>
        <v>113.95228532240559</v>
      </c>
      <c r="S78">
        <v>0</v>
      </c>
      <c r="T78">
        <f t="shared" si="4"/>
        <v>129.99669295411982</v>
      </c>
      <c r="U78">
        <v>0</v>
      </c>
      <c r="V78">
        <v>0</v>
      </c>
      <c r="Y78" s="11"/>
      <c r="Z78" s="11"/>
      <c r="AA78" s="11"/>
      <c r="AB78" s="11"/>
      <c r="AC78" s="11"/>
      <c r="AD78" s="11"/>
      <c r="AE78" s="11"/>
      <c r="AH78" s="11"/>
      <c r="AI78" s="11"/>
      <c r="AL78" s="16">
        <v>54027</v>
      </c>
      <c r="AM78" s="16" t="s">
        <v>71</v>
      </c>
      <c r="AN78" s="16" t="s">
        <v>69</v>
      </c>
      <c r="AO78">
        <f t="shared" si="7"/>
        <v>19.692730991972812</v>
      </c>
      <c r="AP78">
        <f t="shared" si="5"/>
        <v>39.516905007109123</v>
      </c>
      <c r="AQ78">
        <f t="shared" si="5"/>
        <v>14.746467055548068</v>
      </c>
      <c r="AR78">
        <v>0</v>
      </c>
      <c r="AS78">
        <v>0</v>
      </c>
      <c r="AT78">
        <v>0</v>
      </c>
      <c r="AU78">
        <v>0</v>
      </c>
      <c r="AV78">
        <f t="shared" si="5"/>
        <v>0.22154837120778378</v>
      </c>
      <c r="AW78">
        <f t="shared" si="5"/>
        <v>8.8385130062776209</v>
      </c>
      <c r="AX78">
        <f t="shared" si="5"/>
        <v>0.56979642094362548</v>
      </c>
      <c r="AY78">
        <f t="shared" si="5"/>
        <v>36.328325766520116</v>
      </c>
      <c r="AZ78">
        <f t="shared" si="5"/>
        <v>27.018539152883648</v>
      </c>
      <c r="BA78">
        <f t="shared" si="5"/>
        <v>20.320905091020386</v>
      </c>
      <c r="BB78">
        <v>0</v>
      </c>
      <c r="BC78">
        <f t="shared" si="5"/>
        <v>22.18066664651419</v>
      </c>
      <c r="BD78">
        <f t="shared" si="5"/>
        <v>20.88356071825639</v>
      </c>
      <c r="BE78">
        <f t="shared" si="5"/>
        <v>44.361321548744101</v>
      </c>
      <c r="BF78">
        <v>0</v>
      </c>
      <c r="BG78">
        <v>0</v>
      </c>
    </row>
    <row r="79" spans="1:60" ht="14.1" customHeight="1">
      <c r="A79" s="16">
        <v>54031</v>
      </c>
      <c r="B79" s="16" t="s">
        <v>72</v>
      </c>
      <c r="C79" s="16" t="s">
        <v>69</v>
      </c>
      <c r="D79">
        <f t="shared" si="6"/>
        <v>102.93581603729635</v>
      </c>
      <c r="E79">
        <f t="shared" si="4"/>
        <v>217.53080583527833</v>
      </c>
      <c r="F79">
        <f t="shared" si="4"/>
        <v>3.1706846240881532</v>
      </c>
      <c r="G79">
        <v>0</v>
      </c>
      <c r="H79">
        <v>0</v>
      </c>
      <c r="I79">
        <v>0</v>
      </c>
      <c r="J79">
        <v>0</v>
      </c>
      <c r="K79">
        <f t="shared" si="4"/>
        <v>11.021199872383241</v>
      </c>
      <c r="L79">
        <f t="shared" si="4"/>
        <v>77.415669883193146</v>
      </c>
      <c r="M79">
        <f t="shared" si="4"/>
        <v>28.058302346648073</v>
      </c>
      <c r="N79">
        <f t="shared" si="4"/>
        <v>83.9045178903459</v>
      </c>
      <c r="O79">
        <f t="shared" si="4"/>
        <v>55.242957946466362</v>
      </c>
      <c r="P79">
        <f t="shared" si="4"/>
        <v>67.571097114541573</v>
      </c>
      <c r="Q79">
        <f t="shared" si="4"/>
        <v>97.762091850622014</v>
      </c>
      <c r="R79">
        <f t="shared" si="4"/>
        <v>92.653292233791532</v>
      </c>
      <c r="S79">
        <f t="shared" si="4"/>
        <v>6.5047540769420733</v>
      </c>
      <c r="T79">
        <f t="shared" si="4"/>
        <v>210.00119470895376</v>
      </c>
      <c r="U79">
        <v>0</v>
      </c>
      <c r="V79">
        <v>0</v>
      </c>
      <c r="Y79" s="11"/>
      <c r="Z79" s="11"/>
      <c r="AA79" s="11"/>
      <c r="AB79" s="11"/>
      <c r="AC79" s="11"/>
      <c r="AD79" s="11"/>
      <c r="AE79" s="11"/>
      <c r="AH79" s="11"/>
      <c r="AI79" s="11"/>
      <c r="AL79" s="16">
        <v>54031</v>
      </c>
      <c r="AM79" s="16" t="s">
        <v>72</v>
      </c>
      <c r="AN79" s="16" t="s">
        <v>69</v>
      </c>
      <c r="AO79">
        <f t="shared" si="7"/>
        <v>12.025959815097787</v>
      </c>
      <c r="AP79">
        <f t="shared" si="5"/>
        <v>105.73891997711027</v>
      </c>
      <c r="AQ79">
        <f t="shared" si="5"/>
        <v>9.5408402857157224</v>
      </c>
      <c r="AR79">
        <v>0</v>
      </c>
      <c r="AS79">
        <v>0</v>
      </c>
      <c r="AT79">
        <v>0</v>
      </c>
      <c r="AU79">
        <v>0</v>
      </c>
      <c r="AV79">
        <f t="shared" si="5"/>
        <v>0.98436157341936958</v>
      </c>
      <c r="AW79">
        <f t="shared" si="5"/>
        <v>44.96106520043562</v>
      </c>
      <c r="AX79">
        <f t="shared" si="5"/>
        <v>16.297431819598462</v>
      </c>
      <c r="AY79">
        <f t="shared" si="5"/>
        <v>12.16517980718735</v>
      </c>
      <c r="AZ79">
        <f t="shared" si="5"/>
        <v>12.603498332139091</v>
      </c>
      <c r="BA79">
        <f t="shared" si="5"/>
        <v>15.776797349954714</v>
      </c>
      <c r="BB79">
        <f t="shared" si="5"/>
        <v>68.895294920466867</v>
      </c>
      <c r="BC79">
        <f t="shared" si="5"/>
        <v>12.604461449628891</v>
      </c>
      <c r="BD79">
        <f t="shared" si="5"/>
        <v>10.373795525675096</v>
      </c>
      <c r="BE79">
        <f t="shared" si="5"/>
        <v>103.05548048704341</v>
      </c>
      <c r="BF79">
        <v>0</v>
      </c>
      <c r="BG79">
        <v>0</v>
      </c>
    </row>
    <row r="80" spans="1:60" ht="14.1" customHeight="1">
      <c r="A80" s="16">
        <v>54037</v>
      </c>
      <c r="B80" s="16" t="s">
        <v>60</v>
      </c>
      <c r="C80" s="16" t="s">
        <v>69</v>
      </c>
      <c r="D80">
        <f t="shared" si="6"/>
        <v>133.21624737636617</v>
      </c>
      <c r="E80">
        <f t="shared" si="4"/>
        <v>143.68777305236986</v>
      </c>
      <c r="F80">
        <f t="shared" si="4"/>
        <v>0</v>
      </c>
      <c r="G80">
        <v>0</v>
      </c>
      <c r="H80">
        <v>0</v>
      </c>
      <c r="I80">
        <v>0</v>
      </c>
      <c r="J80">
        <v>0</v>
      </c>
      <c r="K80">
        <f t="shared" si="4"/>
        <v>9.7971084025810917</v>
      </c>
      <c r="L80">
        <f t="shared" si="4"/>
        <v>23.24323721474973</v>
      </c>
      <c r="M80">
        <f t="shared" si="4"/>
        <v>0.12674265888487654</v>
      </c>
      <c r="N80">
        <f t="shared" si="4"/>
        <v>90.585045194093695</v>
      </c>
      <c r="O80">
        <f t="shared" si="4"/>
        <v>66.31682407370684</v>
      </c>
      <c r="P80">
        <f t="shared" si="4"/>
        <v>85.176366083080481</v>
      </c>
      <c r="Q80">
        <f t="shared" si="4"/>
        <v>8.4281617730391528E-2</v>
      </c>
      <c r="R80">
        <f t="shared" si="4"/>
        <v>128.37963379367676</v>
      </c>
      <c r="S80">
        <v>0</v>
      </c>
      <c r="T80">
        <f t="shared" si="4"/>
        <v>148.5622579123422</v>
      </c>
      <c r="U80">
        <v>0</v>
      </c>
      <c r="V80">
        <v>0</v>
      </c>
      <c r="Y80" s="11"/>
      <c r="Z80" s="11"/>
      <c r="AA80" s="11"/>
      <c r="AB80" s="11"/>
      <c r="AC80" s="11"/>
      <c r="AD80" s="11"/>
      <c r="AE80" s="11"/>
      <c r="AH80" s="11"/>
      <c r="AI80" s="11"/>
      <c r="AL80" s="16">
        <v>54037</v>
      </c>
      <c r="AM80" s="16" t="s">
        <v>60</v>
      </c>
      <c r="AN80" s="16" t="s">
        <v>69</v>
      </c>
      <c r="AO80">
        <f t="shared" si="7"/>
        <v>11.497519942601063</v>
      </c>
      <c r="AP80">
        <f t="shared" si="5"/>
        <v>24.582398134971434</v>
      </c>
      <c r="AQ80">
        <f t="shared" si="5"/>
        <v>8.1814711236437141</v>
      </c>
      <c r="AR80">
        <v>0</v>
      </c>
      <c r="AS80">
        <v>0</v>
      </c>
      <c r="AT80">
        <v>0</v>
      </c>
      <c r="AU80">
        <v>0</v>
      </c>
      <c r="AV80">
        <f t="shared" si="5"/>
        <v>0.99178657427807693</v>
      </c>
      <c r="AW80">
        <f t="shared" si="5"/>
        <v>0.58191091613163004</v>
      </c>
      <c r="AX80">
        <f t="shared" si="5"/>
        <v>0.48690990193524603</v>
      </c>
      <c r="AY80">
        <f t="shared" si="5"/>
        <v>13.283976770426868</v>
      </c>
      <c r="AZ80">
        <f t="shared" si="5"/>
        <v>12.102099613969884</v>
      </c>
      <c r="BA80">
        <f t="shared" si="5"/>
        <v>14.410291022385705</v>
      </c>
      <c r="BB80">
        <f t="shared" si="5"/>
        <v>28.652246424139303</v>
      </c>
      <c r="BC80">
        <f t="shared" si="5"/>
        <v>13.068819384811572</v>
      </c>
      <c r="BD80">
        <f t="shared" si="5"/>
        <v>10.430739987393975</v>
      </c>
      <c r="BE80">
        <f t="shared" si="5"/>
        <v>26.137622415371421</v>
      </c>
      <c r="BF80">
        <v>0</v>
      </c>
      <c r="BG80">
        <v>0</v>
      </c>
    </row>
    <row r="81" spans="1:61" ht="14.1" customHeight="1">
      <c r="A81" s="16">
        <v>54057</v>
      </c>
      <c r="B81" s="16" t="s">
        <v>73</v>
      </c>
      <c r="C81" s="16" t="s">
        <v>69</v>
      </c>
      <c r="D81">
        <f t="shared" si="6"/>
        <v>124.38075390216525</v>
      </c>
      <c r="E81">
        <f t="shared" si="4"/>
        <v>133.106168458338</v>
      </c>
      <c r="F81">
        <f t="shared" si="4"/>
        <v>0.56127184392777241</v>
      </c>
      <c r="G81">
        <v>0</v>
      </c>
      <c r="H81">
        <v>0</v>
      </c>
      <c r="I81">
        <v>0</v>
      </c>
      <c r="J81">
        <v>0</v>
      </c>
      <c r="K81">
        <f t="shared" si="4"/>
        <v>24.146512820330624</v>
      </c>
      <c r="L81">
        <f t="shared" si="4"/>
        <v>33.820469552752911</v>
      </c>
      <c r="M81">
        <f t="shared" si="4"/>
        <v>7.0947634282518672</v>
      </c>
      <c r="N81">
        <f t="shared" si="4"/>
        <v>108.48027610763354</v>
      </c>
      <c r="O81">
        <f t="shared" si="4"/>
        <v>83.953305246375308</v>
      </c>
      <c r="P81">
        <f t="shared" si="4"/>
        <v>62.135641767831864</v>
      </c>
      <c r="Q81">
        <v>0</v>
      </c>
      <c r="R81">
        <f t="shared" si="4"/>
        <v>118.59508443378124</v>
      </c>
      <c r="S81">
        <v>0</v>
      </c>
      <c r="T81">
        <f t="shared" si="4"/>
        <v>135.23413791397164</v>
      </c>
      <c r="U81">
        <v>0</v>
      </c>
      <c r="V81">
        <v>0</v>
      </c>
      <c r="Y81" s="11"/>
      <c r="Z81" s="11"/>
      <c r="AA81" s="11"/>
      <c r="AB81" s="11"/>
      <c r="AC81" s="11"/>
      <c r="AD81" s="11"/>
      <c r="AE81" s="11"/>
      <c r="AH81" s="11"/>
      <c r="AI81" s="11"/>
      <c r="AL81" s="16">
        <v>54057</v>
      </c>
      <c r="AM81" s="16" t="s">
        <v>73</v>
      </c>
      <c r="AN81" s="16" t="s">
        <v>69</v>
      </c>
      <c r="AO81">
        <f t="shared" si="7"/>
        <v>20.025090475331943</v>
      </c>
      <c r="AP81">
        <f t="shared" si="5"/>
        <v>46.819901822145013</v>
      </c>
      <c r="AQ81">
        <f t="shared" si="5"/>
        <v>15.849048646889074</v>
      </c>
      <c r="AR81">
        <v>0</v>
      </c>
      <c r="AS81">
        <v>0</v>
      </c>
      <c r="AT81">
        <v>0</v>
      </c>
      <c r="AU81">
        <v>0</v>
      </c>
      <c r="AV81">
        <f t="shared" si="5"/>
        <v>3.1116131696918674</v>
      </c>
      <c r="AW81">
        <f t="shared" si="5"/>
        <v>14.343390086328457</v>
      </c>
      <c r="AX81">
        <f t="shared" si="5"/>
        <v>1.9299120242033314</v>
      </c>
      <c r="AY81">
        <f t="shared" si="5"/>
        <v>27.303641921155194</v>
      </c>
      <c r="AZ81">
        <f t="shared" si="5"/>
        <v>27.902802545119584</v>
      </c>
      <c r="BA81">
        <f t="shared" si="5"/>
        <v>23.090058735704314</v>
      </c>
      <c r="BB81">
        <v>0</v>
      </c>
      <c r="BC81">
        <f t="shared" si="5"/>
        <v>22.520663544073418</v>
      </c>
      <c r="BD81">
        <v>0</v>
      </c>
      <c r="BE81">
        <f t="shared" si="5"/>
        <v>48.507519567198869</v>
      </c>
      <c r="BF81">
        <v>0</v>
      </c>
      <c r="BG81">
        <v>0</v>
      </c>
    </row>
    <row r="82" spans="1:61" ht="14.1" customHeight="1">
      <c r="A82" s="16">
        <v>54063</v>
      </c>
      <c r="B82" t="s">
        <v>74</v>
      </c>
      <c r="C82" s="16" t="s">
        <v>69</v>
      </c>
      <c r="D82">
        <f t="shared" si="6"/>
        <v>127.13620944142801</v>
      </c>
      <c r="E82">
        <f t="shared" si="4"/>
        <v>137.73084474750101</v>
      </c>
      <c r="F82">
        <f t="shared" si="4"/>
        <v>0.36869846919990362</v>
      </c>
      <c r="G82">
        <v>0</v>
      </c>
      <c r="H82">
        <v>0</v>
      </c>
      <c r="I82">
        <v>0</v>
      </c>
      <c r="J82">
        <v>0</v>
      </c>
      <c r="K82">
        <f t="shared" si="4"/>
        <v>4.9012740807205928</v>
      </c>
      <c r="L82">
        <f t="shared" si="4"/>
        <v>33.10869184725631</v>
      </c>
      <c r="M82">
        <f t="shared" si="4"/>
        <v>6.2434200095267194</v>
      </c>
      <c r="N82">
        <f t="shared" si="4"/>
        <v>106.84703796762678</v>
      </c>
      <c r="O82">
        <f t="shared" si="4"/>
        <v>86.667202147158875</v>
      </c>
      <c r="P82">
        <f t="shared" si="4"/>
        <v>57.512061454885881</v>
      </c>
      <c r="Q82">
        <v>0</v>
      </c>
      <c r="R82">
        <f t="shared" si="4"/>
        <v>135.62267133340799</v>
      </c>
      <c r="S82">
        <v>0</v>
      </c>
      <c r="T82">
        <f t="shared" si="4"/>
        <v>158.22640417631669</v>
      </c>
      <c r="U82">
        <v>0</v>
      </c>
      <c r="V82">
        <v>0</v>
      </c>
      <c r="Y82" s="11"/>
      <c r="Z82" s="11"/>
      <c r="AA82" s="11"/>
      <c r="AB82" s="11"/>
      <c r="AC82" s="11"/>
      <c r="AD82" s="11"/>
      <c r="AE82" s="11"/>
      <c r="AH82" s="11"/>
      <c r="AI82" s="11"/>
      <c r="AL82" s="16">
        <v>54063</v>
      </c>
      <c r="AM82" t="s">
        <v>74</v>
      </c>
      <c r="AN82" s="16" t="s">
        <v>69</v>
      </c>
      <c r="AO82">
        <f t="shared" si="7"/>
        <v>19.597985737226701</v>
      </c>
      <c r="AP82">
        <f t="shared" si="5"/>
        <v>39.195961089910313</v>
      </c>
      <c r="AQ82">
        <f t="shared" si="5"/>
        <v>16.217545040938475</v>
      </c>
      <c r="AR82">
        <v>0</v>
      </c>
      <c r="AS82">
        <v>0</v>
      </c>
      <c r="AT82">
        <v>0</v>
      </c>
      <c r="AU82">
        <v>0</v>
      </c>
      <c r="AV82">
        <f t="shared" si="5"/>
        <v>0.65360786022128403</v>
      </c>
      <c r="AW82">
        <f t="shared" si="5"/>
        <v>5.9206974149498537</v>
      </c>
      <c r="AX82">
        <f t="shared" si="5"/>
        <v>0.40059065124060578</v>
      </c>
      <c r="AY82">
        <f t="shared" si="5"/>
        <v>24.288490080871512</v>
      </c>
      <c r="AZ82">
        <f t="shared" si="5"/>
        <v>21.036367757225413</v>
      </c>
      <c r="BA82">
        <f t="shared" si="5"/>
        <v>19.713023530501854</v>
      </c>
      <c r="BB82">
        <v>0</v>
      </c>
      <c r="BC82">
        <f t="shared" si="5"/>
        <v>24.658565396781857</v>
      </c>
      <c r="BD82">
        <v>0</v>
      </c>
      <c r="BE82">
        <f t="shared" si="5"/>
        <v>49.322752581184858</v>
      </c>
      <c r="BF82">
        <v>0</v>
      </c>
      <c r="BG82">
        <v>0</v>
      </c>
    </row>
    <row r="83" spans="1:61" ht="14.1" customHeight="1">
      <c r="A83" s="16">
        <v>54065</v>
      </c>
      <c r="B83" t="s">
        <v>75</v>
      </c>
      <c r="C83" s="16" t="s">
        <v>69</v>
      </c>
      <c r="D83">
        <f t="shared" si="6"/>
        <v>119.79542826560501</v>
      </c>
      <c r="E83">
        <f t="shared" si="4"/>
        <v>129.72393808791892</v>
      </c>
      <c r="F83">
        <f t="shared" si="4"/>
        <v>0</v>
      </c>
      <c r="G83">
        <v>0</v>
      </c>
      <c r="H83">
        <v>0</v>
      </c>
      <c r="I83">
        <v>0</v>
      </c>
      <c r="J83">
        <v>0</v>
      </c>
      <c r="K83">
        <f t="shared" si="4"/>
        <v>0.81580367651082641</v>
      </c>
      <c r="L83">
        <f t="shared" si="4"/>
        <v>28.901907675176403</v>
      </c>
      <c r="M83">
        <f t="shared" si="4"/>
        <v>1.0404070693086267</v>
      </c>
      <c r="N83">
        <f t="shared" si="4"/>
        <v>112.60536087593962</v>
      </c>
      <c r="O83">
        <f t="shared" si="4"/>
        <v>80.465439665648276</v>
      </c>
      <c r="P83">
        <f t="shared" si="4"/>
        <v>68.511793013860171</v>
      </c>
      <c r="Q83">
        <v>0</v>
      </c>
      <c r="R83">
        <f t="shared" si="4"/>
        <v>114.3972726322076</v>
      </c>
      <c r="S83">
        <v>0</v>
      </c>
      <c r="T83">
        <f t="shared" si="4"/>
        <v>133.35957305431248</v>
      </c>
      <c r="U83">
        <v>0</v>
      </c>
      <c r="V83">
        <v>0</v>
      </c>
      <c r="Y83" s="11"/>
      <c r="Z83" s="11"/>
      <c r="AA83" s="11"/>
      <c r="AB83" s="11"/>
      <c r="AC83" s="11"/>
      <c r="AD83" s="11"/>
      <c r="AE83" s="11"/>
      <c r="AH83" s="11"/>
      <c r="AI83" s="11"/>
      <c r="AL83" s="16">
        <v>54065</v>
      </c>
      <c r="AM83" t="s">
        <v>75</v>
      </c>
      <c r="AN83" s="16" t="s">
        <v>69</v>
      </c>
      <c r="AO83">
        <f t="shared" si="7"/>
        <v>15.594289560353495</v>
      </c>
      <c r="AP83">
        <f t="shared" si="5"/>
        <v>31.188566824316453</v>
      </c>
      <c r="AQ83">
        <f t="shared" si="5"/>
        <v>12.137774898570623</v>
      </c>
      <c r="AR83">
        <v>0</v>
      </c>
      <c r="AS83">
        <v>0</v>
      </c>
      <c r="AT83">
        <v>0</v>
      </c>
      <c r="AU83">
        <v>0</v>
      </c>
      <c r="AV83">
        <f t="shared" si="5"/>
        <v>8.5174737974767462E-2</v>
      </c>
      <c r="AW83">
        <f t="shared" si="5"/>
        <v>3.5155553857686392</v>
      </c>
      <c r="AX83">
        <f t="shared" si="5"/>
        <v>0</v>
      </c>
      <c r="AY83">
        <f t="shared" si="5"/>
        <v>25.801752538366177</v>
      </c>
      <c r="AZ83">
        <f t="shared" si="5"/>
        <v>19.211945884059567</v>
      </c>
      <c r="BA83">
        <f t="shared" si="5"/>
        <v>17.520685789420181</v>
      </c>
      <c r="BB83">
        <f t="shared" si="5"/>
        <v>41.331187985953576</v>
      </c>
      <c r="BC83">
        <f t="shared" si="5"/>
        <v>17.564438721987472</v>
      </c>
      <c r="BD83">
        <v>0</v>
      </c>
      <c r="BE83">
        <f t="shared" si="5"/>
        <v>35.128862054070325</v>
      </c>
      <c r="BF83">
        <v>0</v>
      </c>
      <c r="BG83">
        <v>0</v>
      </c>
    </row>
    <row r="84" spans="1:61" ht="14.1" customHeight="1">
      <c r="A84" s="16">
        <v>54071</v>
      </c>
      <c r="B84" t="s">
        <v>76</v>
      </c>
      <c r="C84" s="16" t="s">
        <v>69</v>
      </c>
      <c r="D84">
        <f t="shared" si="6"/>
        <v>130.61856498119116</v>
      </c>
      <c r="E84">
        <f t="shared" si="4"/>
        <v>149.89220574377674</v>
      </c>
      <c r="F84">
        <f t="shared" si="4"/>
        <v>1.2659314175732532</v>
      </c>
      <c r="G84">
        <v>0</v>
      </c>
      <c r="H84">
        <v>0</v>
      </c>
      <c r="I84">
        <v>0</v>
      </c>
      <c r="J84">
        <v>0</v>
      </c>
      <c r="K84">
        <f t="shared" si="4"/>
        <v>0.17848109088661115</v>
      </c>
      <c r="L84">
        <f t="shared" si="4"/>
        <v>39.631743924647992</v>
      </c>
      <c r="M84">
        <f t="shared" si="4"/>
        <v>14.590384636701355</v>
      </c>
      <c r="N84">
        <f t="shared" si="4"/>
        <v>106.71827155959255</v>
      </c>
      <c r="O84">
        <f t="shared" si="4"/>
        <v>79.822935406441971</v>
      </c>
      <c r="P84">
        <f t="shared" si="4"/>
        <v>60.454682537584809</v>
      </c>
      <c r="Q84">
        <v>0</v>
      </c>
      <c r="R84">
        <f t="shared" si="4"/>
        <v>108.10817569582721</v>
      </c>
      <c r="S84">
        <f t="shared" si="4"/>
        <v>3.1256576993270508</v>
      </c>
      <c r="T84">
        <f t="shared" si="4"/>
        <v>130.57310204082094</v>
      </c>
      <c r="U84">
        <v>0</v>
      </c>
      <c r="V84">
        <v>0</v>
      </c>
      <c r="Y84" s="11"/>
      <c r="Z84" s="11"/>
      <c r="AA84" s="11"/>
      <c r="AB84" s="11"/>
      <c r="AC84" s="11"/>
      <c r="AD84" s="11"/>
      <c r="AE84" s="11"/>
      <c r="AH84" s="11"/>
      <c r="AI84" s="11"/>
      <c r="AL84" s="16">
        <v>54071</v>
      </c>
      <c r="AM84" t="s">
        <v>76</v>
      </c>
      <c r="AN84" s="16" t="s">
        <v>69</v>
      </c>
      <c r="AO84">
        <f t="shared" si="7"/>
        <v>16.336866521911926</v>
      </c>
      <c r="AP84">
        <f t="shared" si="5"/>
        <v>61.477631889045661</v>
      </c>
      <c r="AQ84">
        <f t="shared" si="5"/>
        <v>11.544749972995215</v>
      </c>
      <c r="AR84">
        <v>0</v>
      </c>
      <c r="AS84">
        <v>0</v>
      </c>
      <c r="AT84">
        <v>0</v>
      </c>
      <c r="AU84">
        <v>0</v>
      </c>
      <c r="AV84">
        <f t="shared" si="5"/>
        <v>1.7253808421981563E-2</v>
      </c>
      <c r="AW84">
        <f t="shared" si="5"/>
        <v>22.933455329591524</v>
      </c>
      <c r="AX84">
        <f t="shared" si="5"/>
        <v>8.4605600664299399</v>
      </c>
      <c r="AY84">
        <f t="shared" si="5"/>
        <v>17.537894514728649</v>
      </c>
      <c r="AZ84">
        <f t="shared" si="5"/>
        <v>20.134271126576305</v>
      </c>
      <c r="BA84">
        <f t="shared" si="5"/>
        <v>19.921654269377086</v>
      </c>
      <c r="BB84">
        <v>0</v>
      </c>
      <c r="BC84">
        <f t="shared" si="5"/>
        <v>15.948345467401353</v>
      </c>
      <c r="BD84">
        <f t="shared" si="5"/>
        <v>15.015711364565254</v>
      </c>
      <c r="BE84">
        <f t="shared" si="5"/>
        <v>54.240818185821574</v>
      </c>
      <c r="BF84">
        <v>0</v>
      </c>
      <c r="BG84">
        <v>0</v>
      </c>
    </row>
    <row r="85" spans="1:61" ht="14.1" customHeight="1">
      <c r="A85" s="16">
        <v>54077</v>
      </c>
      <c r="B85" t="s">
        <v>77</v>
      </c>
      <c r="C85" s="16" t="s">
        <v>69</v>
      </c>
      <c r="D85">
        <f t="shared" si="6"/>
        <v>140.60364996417613</v>
      </c>
      <c r="E85">
        <f t="shared" si="4"/>
        <v>152.32058634040226</v>
      </c>
      <c r="F85">
        <f t="shared" si="4"/>
        <v>0</v>
      </c>
      <c r="G85">
        <v>0</v>
      </c>
      <c r="H85">
        <v>0</v>
      </c>
      <c r="I85">
        <v>0</v>
      </c>
      <c r="J85">
        <v>0</v>
      </c>
      <c r="K85">
        <f t="shared" si="4"/>
        <v>7.5944229510690233</v>
      </c>
      <c r="L85">
        <f t="shared" si="4"/>
        <v>29.145878541983684</v>
      </c>
      <c r="M85">
        <f t="shared" si="4"/>
        <v>1.3593802526555399</v>
      </c>
      <c r="N85">
        <f t="shared" si="4"/>
        <v>144.96597294198517</v>
      </c>
      <c r="O85">
        <f t="shared" si="4"/>
        <v>77.706352517962543</v>
      </c>
      <c r="P85">
        <f t="shared" si="4"/>
        <v>52.516799023159074</v>
      </c>
      <c r="Q85">
        <v>0</v>
      </c>
      <c r="R85">
        <f t="shared" si="4"/>
        <v>135.48624887074703</v>
      </c>
      <c r="S85">
        <v>0</v>
      </c>
      <c r="T85">
        <f t="shared" si="4"/>
        <v>158.06727611272601</v>
      </c>
      <c r="U85">
        <v>0</v>
      </c>
      <c r="V85">
        <v>0</v>
      </c>
      <c r="Y85" s="11"/>
      <c r="Z85" s="11"/>
      <c r="AA85" s="11"/>
      <c r="AB85" s="11"/>
      <c r="AC85" s="11"/>
      <c r="AD85" s="11"/>
      <c r="AE85" s="11"/>
      <c r="AH85" s="11"/>
      <c r="AI85" s="11"/>
      <c r="AL85" s="16">
        <v>54077</v>
      </c>
      <c r="AM85" t="s">
        <v>77</v>
      </c>
      <c r="AN85" s="16" t="s">
        <v>69</v>
      </c>
      <c r="AO85">
        <f t="shared" si="7"/>
        <v>18.763658427675502</v>
      </c>
      <c r="AP85">
        <f t="shared" si="5"/>
        <v>37.527308356887538</v>
      </c>
      <c r="AQ85">
        <f t="shared" si="5"/>
        <v>11.614487167837767</v>
      </c>
      <c r="AR85">
        <v>0</v>
      </c>
      <c r="AS85">
        <v>0</v>
      </c>
      <c r="AT85">
        <v>0</v>
      </c>
      <c r="AU85">
        <v>0</v>
      </c>
      <c r="AV85">
        <f t="shared" si="5"/>
        <v>0.81475362970265452</v>
      </c>
      <c r="AW85">
        <f t="shared" si="5"/>
        <v>3.8446394526516903</v>
      </c>
      <c r="AX85">
        <f t="shared" si="5"/>
        <v>0</v>
      </c>
      <c r="AY85">
        <f t="shared" si="5"/>
        <v>26.419616612527559</v>
      </c>
      <c r="AZ85">
        <f t="shared" si="5"/>
        <v>22.607867344899105</v>
      </c>
      <c r="BA85">
        <f t="shared" si="5"/>
        <v>19.766402064008204</v>
      </c>
      <c r="BB85">
        <v>0</v>
      </c>
      <c r="BC85">
        <f t="shared" si="5"/>
        <v>21.325999564780179</v>
      </c>
      <c r="BD85">
        <f t="shared" si="5"/>
        <v>17.034543860415589</v>
      </c>
      <c r="BE85">
        <f t="shared" si="5"/>
        <v>42.678772925966967</v>
      </c>
      <c r="BF85">
        <v>0</v>
      </c>
      <c r="BG85">
        <v>0</v>
      </c>
    </row>
    <row r="86" spans="1:61" ht="14.1" customHeight="1">
      <c r="A86" s="16">
        <v>54093</v>
      </c>
      <c r="B86" t="s">
        <v>78</v>
      </c>
      <c r="C86" s="16" t="s">
        <v>69</v>
      </c>
      <c r="D86">
        <f t="shared" si="6"/>
        <v>120.39757383350995</v>
      </c>
      <c r="E86">
        <f t="shared" si="4"/>
        <v>130.43064540076404</v>
      </c>
      <c r="F86">
        <f t="shared" si="4"/>
        <v>0</v>
      </c>
      <c r="G86">
        <v>0</v>
      </c>
      <c r="H86">
        <v>0</v>
      </c>
      <c r="I86">
        <v>0</v>
      </c>
      <c r="J86">
        <v>0</v>
      </c>
      <c r="K86">
        <f t="shared" si="4"/>
        <v>12.610104909155472</v>
      </c>
      <c r="L86">
        <f t="shared" si="4"/>
        <v>29.073911587020614</v>
      </c>
      <c r="M86">
        <f t="shared" si="4"/>
        <v>1.3807234747691337</v>
      </c>
      <c r="N86">
        <f t="shared" si="4"/>
        <v>123.41172118376866</v>
      </c>
      <c r="O86">
        <f t="shared" si="4"/>
        <v>80.929073148449021</v>
      </c>
      <c r="P86">
        <f t="shared" si="4"/>
        <v>65.052244619306009</v>
      </c>
      <c r="Q86">
        <v>0</v>
      </c>
      <c r="R86">
        <f t="shared" si="4"/>
        <v>114.9722693875373</v>
      </c>
      <c r="S86">
        <v>0</v>
      </c>
      <c r="T86">
        <f t="shared" si="4"/>
        <v>134.13428006003585</v>
      </c>
      <c r="U86">
        <v>0</v>
      </c>
      <c r="V86">
        <v>0</v>
      </c>
      <c r="Y86" s="11"/>
      <c r="Z86" s="11"/>
      <c r="AA86" s="11"/>
      <c r="AB86" s="11"/>
      <c r="AC86" s="11"/>
      <c r="AD86" s="11"/>
      <c r="AE86" s="11"/>
      <c r="AH86" s="11"/>
      <c r="AI86" s="11"/>
      <c r="AL86" s="16">
        <v>54093</v>
      </c>
      <c r="AM86" t="s">
        <v>78</v>
      </c>
      <c r="AN86" s="16" t="s">
        <v>69</v>
      </c>
      <c r="AO86">
        <f t="shared" si="7"/>
        <v>17.838822343786376</v>
      </c>
      <c r="AP86">
        <f t="shared" si="5"/>
        <v>35.677635866152151</v>
      </c>
      <c r="AQ86">
        <f t="shared" si="5"/>
        <v>13.884800519816165</v>
      </c>
      <c r="AR86">
        <v>0</v>
      </c>
      <c r="AS86">
        <v>0</v>
      </c>
      <c r="AT86">
        <v>0</v>
      </c>
      <c r="AU86">
        <v>0</v>
      </c>
      <c r="AV86">
        <f t="shared" si="5"/>
        <v>1.5121097967525012</v>
      </c>
      <c r="AW86">
        <f t="shared" si="5"/>
        <v>4.7225578093631952</v>
      </c>
      <c r="AX86">
        <f t="shared" si="5"/>
        <v>0</v>
      </c>
      <c r="AY86">
        <f t="shared" si="5"/>
        <v>25.708419471039488</v>
      </c>
      <c r="AZ86">
        <f t="shared" si="5"/>
        <v>25.855499837726487</v>
      </c>
      <c r="BA86">
        <f t="shared" si="5"/>
        <v>19.905116854783731</v>
      </c>
      <c r="BB86">
        <v>0</v>
      </c>
      <c r="BC86">
        <f t="shared" si="5"/>
        <v>20.092539892806656</v>
      </c>
      <c r="BD86">
        <v>0</v>
      </c>
      <c r="BE86">
        <f t="shared" si="5"/>
        <v>40.185081955451544</v>
      </c>
      <c r="BF86">
        <v>0</v>
      </c>
      <c r="BG86">
        <v>0</v>
      </c>
    </row>
    <row r="87" spans="1:6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</row>
    <row r="88" spans="1:61" ht="18.75">
      <c r="A88" s="1" t="s">
        <v>65</v>
      </c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L88" s="1" t="s">
        <v>65</v>
      </c>
    </row>
    <row r="89" spans="1:61" s="14" customFormat="1" ht="105">
      <c r="A89" s="3"/>
      <c r="B89" s="3" t="s">
        <v>3</v>
      </c>
      <c r="C89" s="3" t="s">
        <v>4</v>
      </c>
      <c r="D89" s="3" t="s">
        <v>16</v>
      </c>
      <c r="E89" s="3"/>
      <c r="F89" s="3"/>
      <c r="G89" s="3"/>
      <c r="H89" s="3" t="s">
        <v>18</v>
      </c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5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6"/>
      <c r="AK89" s="5"/>
      <c r="AL89" s="3"/>
      <c r="AM89" s="3" t="s">
        <v>3</v>
      </c>
      <c r="AN89" s="3" t="s">
        <v>4</v>
      </c>
      <c r="AO89" s="3" t="s">
        <v>17</v>
      </c>
      <c r="AP89" s="3"/>
      <c r="AQ89" s="3"/>
      <c r="AR89" s="3"/>
      <c r="AS89" s="3" t="s">
        <v>18</v>
      </c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6"/>
    </row>
    <row r="90" spans="1:61" s="14" customFormat="1">
      <c r="A90" s="20"/>
      <c r="B90" s="20">
        <v>2012</v>
      </c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5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6"/>
      <c r="AK90" s="5"/>
      <c r="AL90" s="20"/>
      <c r="AM90" s="20">
        <v>2012</v>
      </c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  <c r="BI90" s="6"/>
    </row>
    <row r="91" spans="1:61" s="15" customFormat="1">
      <c r="A91" s="10" t="s">
        <v>7</v>
      </c>
      <c r="B91" s="10"/>
      <c r="C91" s="10"/>
      <c r="D91" s="10" t="s">
        <v>41</v>
      </c>
      <c r="E91" s="10" t="s">
        <v>42</v>
      </c>
      <c r="F91" s="10" t="s">
        <v>43</v>
      </c>
      <c r="G91" s="10" t="s">
        <v>44</v>
      </c>
      <c r="H91" s="10" t="s">
        <v>45</v>
      </c>
      <c r="I91" s="10" t="s">
        <v>46</v>
      </c>
      <c r="J91" s="10" t="s">
        <v>47</v>
      </c>
      <c r="K91" s="10" t="s">
        <v>48</v>
      </c>
      <c r="L91" s="10" t="s">
        <v>49</v>
      </c>
      <c r="M91" s="10" t="s">
        <v>50</v>
      </c>
      <c r="N91" s="10" t="s">
        <v>51</v>
      </c>
      <c r="O91" s="10" t="s">
        <v>52</v>
      </c>
      <c r="P91" s="10" t="s">
        <v>53</v>
      </c>
      <c r="Q91" s="10" t="s">
        <v>54</v>
      </c>
      <c r="R91" s="10" t="s">
        <v>55</v>
      </c>
      <c r="S91" s="10" t="s">
        <v>56</v>
      </c>
      <c r="T91" s="10" t="s">
        <v>57</v>
      </c>
      <c r="U91" s="10" t="s">
        <v>58</v>
      </c>
      <c r="V91" s="10" t="s">
        <v>59</v>
      </c>
      <c r="W91" s="10"/>
      <c r="X91" s="12"/>
      <c r="Y91" s="14"/>
      <c r="Z91" s="14"/>
      <c r="AA91" s="14"/>
      <c r="AB91" s="14"/>
      <c r="AC91" s="14"/>
      <c r="AD91" s="14"/>
      <c r="AE91" s="14"/>
      <c r="AF91" s="11"/>
      <c r="AG91" s="11"/>
      <c r="AH91" s="14"/>
      <c r="AI91" s="14"/>
      <c r="AJ91" s="13"/>
      <c r="AK91" s="12"/>
      <c r="AL91" s="10" t="s">
        <v>7</v>
      </c>
      <c r="AM91" s="10"/>
      <c r="AN91" s="10"/>
      <c r="AO91" s="10" t="s">
        <v>41</v>
      </c>
      <c r="AP91" s="10" t="s">
        <v>42</v>
      </c>
      <c r="AQ91" s="10" t="s">
        <v>43</v>
      </c>
      <c r="AR91" s="10" t="s">
        <v>44</v>
      </c>
      <c r="AS91" s="10" t="s">
        <v>45</v>
      </c>
      <c r="AT91" s="10" t="s">
        <v>46</v>
      </c>
      <c r="AU91" s="10" t="s">
        <v>47</v>
      </c>
      <c r="AV91" s="10" t="s">
        <v>48</v>
      </c>
      <c r="AW91" s="10" t="s">
        <v>49</v>
      </c>
      <c r="AX91" s="10" t="s">
        <v>50</v>
      </c>
      <c r="AY91" s="10" t="s">
        <v>51</v>
      </c>
      <c r="AZ91" s="10" t="s">
        <v>52</v>
      </c>
      <c r="BA91" s="10" t="s">
        <v>53</v>
      </c>
      <c r="BB91" s="10" t="s">
        <v>54</v>
      </c>
      <c r="BC91" s="10" t="s">
        <v>55</v>
      </c>
      <c r="BD91" s="10" t="s">
        <v>56</v>
      </c>
      <c r="BE91" s="10" t="s">
        <v>57</v>
      </c>
      <c r="BF91" s="10" t="s">
        <v>58</v>
      </c>
      <c r="BG91" s="10" t="s">
        <v>59</v>
      </c>
      <c r="BH91" s="10"/>
      <c r="BI91" s="13"/>
    </row>
    <row r="92" spans="1:61">
      <c r="A92" s="16">
        <v>54003</v>
      </c>
      <c r="B92" s="16" t="s">
        <v>68</v>
      </c>
      <c r="C92" s="16" t="s">
        <v>69</v>
      </c>
      <c r="D92">
        <v>375414.0234375</v>
      </c>
      <c r="E92">
        <v>33280.493286132791</v>
      </c>
      <c r="F92">
        <v>4556.4467847943297</v>
      </c>
      <c r="G92">
        <v>0</v>
      </c>
      <c r="H92">
        <v>0</v>
      </c>
      <c r="I92">
        <v>0</v>
      </c>
      <c r="J92">
        <v>0</v>
      </c>
      <c r="K92">
        <v>5867.6940917968795</v>
      </c>
      <c r="L92">
        <v>636939.99488544452</v>
      </c>
      <c r="M92">
        <v>275100.00884747499</v>
      </c>
      <c r="N92">
        <v>8960.6802136301994</v>
      </c>
      <c r="O92">
        <v>271733.38811492949</v>
      </c>
      <c r="P92">
        <v>84714.030387878389</v>
      </c>
      <c r="Q92">
        <v>0</v>
      </c>
      <c r="R92">
        <v>124061.39355468799</v>
      </c>
      <c r="S92">
        <v>5287.2994384765598</v>
      </c>
      <c r="T92">
        <v>11832.30929756164</v>
      </c>
      <c r="U92">
        <v>0</v>
      </c>
      <c r="V92">
        <v>0</v>
      </c>
      <c r="Y92" s="15"/>
      <c r="Z92" s="15"/>
      <c r="AA92" s="15"/>
      <c r="AB92" s="15"/>
      <c r="AC92" s="15"/>
      <c r="AD92" s="15"/>
      <c r="AE92" s="15"/>
      <c r="AF92" s="14"/>
      <c r="AG92" s="14"/>
      <c r="AH92" s="15"/>
      <c r="AI92" s="15"/>
      <c r="AL92" s="16">
        <v>54003</v>
      </c>
      <c r="AM92" s="16" t="s">
        <v>68</v>
      </c>
      <c r="AN92" s="16" t="s">
        <v>69</v>
      </c>
      <c r="AO92">
        <v>61392.763671875</v>
      </c>
      <c r="AP92">
        <v>10059.273803710939</v>
      </c>
      <c r="AQ92">
        <v>23883.599609375</v>
      </c>
      <c r="AR92">
        <v>0</v>
      </c>
      <c r="AS92">
        <v>0</v>
      </c>
      <c r="AT92">
        <v>0</v>
      </c>
      <c r="AU92">
        <v>0</v>
      </c>
      <c r="AV92">
        <v>779.80499267578102</v>
      </c>
      <c r="AW92">
        <v>130161.7729454044</v>
      </c>
      <c r="AX92">
        <v>89593.758560180664</v>
      </c>
      <c r="AY92">
        <v>2515.0657808184601</v>
      </c>
      <c r="AZ92">
        <v>104880.94904136687</v>
      </c>
      <c r="BA92">
        <v>30993.26248931884</v>
      </c>
      <c r="BB92">
        <v>0</v>
      </c>
      <c r="BC92">
        <v>23929.6618652344</v>
      </c>
      <c r="BD92">
        <v>18229.71484375</v>
      </c>
      <c r="BE92">
        <v>3993.7090778350803</v>
      </c>
      <c r="BF92">
        <v>0</v>
      </c>
      <c r="BG92">
        <v>0</v>
      </c>
    </row>
    <row r="93" spans="1:61">
      <c r="A93" s="16">
        <v>54023</v>
      </c>
      <c r="B93" s="16" t="s">
        <v>70</v>
      </c>
      <c r="C93" s="16" t="s">
        <v>69</v>
      </c>
      <c r="D93">
        <v>16381.8790283203</v>
      </c>
      <c r="E93">
        <v>2229.8973846435601</v>
      </c>
      <c r="F93">
        <v>1982.378772054449</v>
      </c>
      <c r="G93">
        <v>0</v>
      </c>
      <c r="H93">
        <v>0</v>
      </c>
      <c r="I93">
        <v>0</v>
      </c>
      <c r="J93">
        <v>0</v>
      </c>
      <c r="K93">
        <v>301.24334716796898</v>
      </c>
      <c r="L93">
        <v>569729.96365356399</v>
      </c>
      <c r="M93">
        <v>615224.99258422898</v>
      </c>
      <c r="N93">
        <v>2124.15088737011</v>
      </c>
      <c r="O93">
        <v>11980.196828842159</v>
      </c>
      <c r="P93">
        <v>0</v>
      </c>
      <c r="Q93">
        <v>0</v>
      </c>
      <c r="R93">
        <v>41336.663681030303</v>
      </c>
      <c r="S93">
        <v>0</v>
      </c>
      <c r="T93">
        <v>6057.6567993164099</v>
      </c>
      <c r="U93">
        <v>0</v>
      </c>
      <c r="V93">
        <v>0</v>
      </c>
      <c r="Y93" s="11"/>
      <c r="Z93" s="11"/>
      <c r="AA93" s="11"/>
      <c r="AB93" s="11"/>
      <c r="AC93" s="11"/>
      <c r="AD93" s="11"/>
      <c r="AE93" s="11"/>
      <c r="AF93" s="15"/>
      <c r="AG93" s="15"/>
      <c r="AH93" s="11"/>
      <c r="AI93" s="11"/>
      <c r="AL93" s="16">
        <v>54023</v>
      </c>
      <c r="AM93" s="16" t="s">
        <v>70</v>
      </c>
      <c r="AN93" s="16" t="s">
        <v>69</v>
      </c>
      <c r="AO93">
        <v>2673.5055541992201</v>
      </c>
      <c r="AP93">
        <v>672.09327697753906</v>
      </c>
      <c r="AQ93">
        <v>12276.909589088687</v>
      </c>
      <c r="AR93">
        <v>0</v>
      </c>
      <c r="AS93">
        <v>0</v>
      </c>
      <c r="AT93">
        <v>0</v>
      </c>
      <c r="AU93">
        <v>0</v>
      </c>
      <c r="AV93">
        <v>39.989997863769503</v>
      </c>
      <c r="AW93">
        <v>198865.44506835984</v>
      </c>
      <c r="AX93">
        <v>184840.61497497599</v>
      </c>
      <c r="AY93">
        <v>886.80584096908603</v>
      </c>
      <c r="AZ93">
        <v>3604.6168522834732</v>
      </c>
      <c r="BA93">
        <v>0</v>
      </c>
      <c r="BB93">
        <v>0</v>
      </c>
      <c r="BC93">
        <v>7956.9390869140598</v>
      </c>
      <c r="BD93">
        <v>0</v>
      </c>
      <c r="BE93">
        <v>2054.2485218048141</v>
      </c>
      <c r="BF93">
        <v>0</v>
      </c>
      <c r="BG93">
        <v>0</v>
      </c>
    </row>
    <row r="94" spans="1:61">
      <c r="A94" s="16">
        <v>54027</v>
      </c>
      <c r="B94" s="16" t="s">
        <v>71</v>
      </c>
      <c r="C94" s="16" t="s">
        <v>69</v>
      </c>
      <c r="D94">
        <v>103124.328125</v>
      </c>
      <c r="E94">
        <v>17998.240600585938</v>
      </c>
      <c r="F94">
        <v>2529.9621244575801</v>
      </c>
      <c r="G94">
        <v>0</v>
      </c>
      <c r="H94">
        <v>0</v>
      </c>
      <c r="I94">
        <v>0</v>
      </c>
      <c r="J94">
        <v>0</v>
      </c>
      <c r="K94">
        <v>5423.0025634765598</v>
      </c>
      <c r="L94">
        <v>889535.00137329102</v>
      </c>
      <c r="M94">
        <v>595230.01153397595</v>
      </c>
      <c r="N94">
        <v>10064.583148360209</v>
      </c>
      <c r="O94">
        <v>113948.92400169333</v>
      </c>
      <c r="P94">
        <v>4320.8296184539822</v>
      </c>
      <c r="Q94">
        <v>0</v>
      </c>
      <c r="R94">
        <v>41920.3076171875</v>
      </c>
      <c r="S94">
        <v>815.63803100585903</v>
      </c>
      <c r="T94">
        <v>7877.1948547363299</v>
      </c>
      <c r="U94">
        <v>0</v>
      </c>
      <c r="V94">
        <v>0</v>
      </c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L94" s="16">
        <v>54027</v>
      </c>
      <c r="AM94" s="16" t="s">
        <v>71</v>
      </c>
      <c r="AN94" s="16" t="s">
        <v>69</v>
      </c>
      <c r="AO94">
        <v>16826.2438964844</v>
      </c>
      <c r="AP94">
        <v>5423.1067504882794</v>
      </c>
      <c r="AQ94">
        <v>12467.4219970703</v>
      </c>
      <c r="AR94">
        <v>0</v>
      </c>
      <c r="AS94">
        <v>0</v>
      </c>
      <c r="AT94">
        <v>0</v>
      </c>
      <c r="AU94">
        <v>0</v>
      </c>
      <c r="AV94">
        <v>719.82000732421898</v>
      </c>
      <c r="AW94">
        <v>208826.26089477539</v>
      </c>
      <c r="AX94">
        <v>184643.51876354218</v>
      </c>
      <c r="AY94">
        <v>2625.1217105388628</v>
      </c>
      <c r="AZ94">
        <v>42203.701068878145</v>
      </c>
      <c r="BA94">
        <v>1631.9473457336401</v>
      </c>
      <c r="BB94">
        <v>0</v>
      </c>
      <c r="BC94">
        <v>8067.587890625</v>
      </c>
      <c r="BD94">
        <v>2805.83959960938</v>
      </c>
      <c r="BE94">
        <v>2600.1876831054697</v>
      </c>
      <c r="BF94">
        <v>0</v>
      </c>
      <c r="BG94">
        <v>0</v>
      </c>
    </row>
    <row r="95" spans="1:61">
      <c r="A95" s="16">
        <v>54031</v>
      </c>
      <c r="B95" s="16" t="s">
        <v>72</v>
      </c>
      <c r="C95" s="16" t="s">
        <v>69</v>
      </c>
      <c r="D95">
        <v>590591.56724548305</v>
      </c>
      <c r="E95">
        <v>277189.26361083996</v>
      </c>
      <c r="F95">
        <v>1628.22956801951</v>
      </c>
      <c r="G95">
        <v>0</v>
      </c>
      <c r="H95">
        <v>0</v>
      </c>
      <c r="I95">
        <v>0</v>
      </c>
      <c r="J95">
        <v>0</v>
      </c>
      <c r="K95">
        <v>13813.8776855469</v>
      </c>
      <c r="L95">
        <v>1305516.0388488779</v>
      </c>
      <c r="M95">
        <v>1312746.9074707001</v>
      </c>
      <c r="N95">
        <v>1952.5509217977526</v>
      </c>
      <c r="O95">
        <v>9728.9601173400915</v>
      </c>
      <c r="P95">
        <v>39415.392465591402</v>
      </c>
      <c r="Q95">
        <v>0</v>
      </c>
      <c r="R95">
        <v>326836.57275390602</v>
      </c>
      <c r="S95">
        <v>7190.3068847656295</v>
      </c>
      <c r="T95">
        <v>164373.35144042998</v>
      </c>
      <c r="U95">
        <v>0</v>
      </c>
      <c r="V95">
        <v>0</v>
      </c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L95" s="16">
        <v>54031</v>
      </c>
      <c r="AM95" s="16" t="s">
        <v>72</v>
      </c>
      <c r="AN95" s="16" t="s">
        <v>69</v>
      </c>
      <c r="AO95">
        <v>99520.928955078096</v>
      </c>
      <c r="AP95">
        <v>92746.479007721005</v>
      </c>
      <c r="AQ95">
        <v>14060.156816475142</v>
      </c>
      <c r="AR95">
        <v>0</v>
      </c>
      <c r="AS95">
        <v>0</v>
      </c>
      <c r="AT95">
        <v>0</v>
      </c>
      <c r="AU95">
        <v>0</v>
      </c>
      <c r="AV95">
        <v>1856.77587890625</v>
      </c>
      <c r="AW95">
        <v>520641.4552459718</v>
      </c>
      <c r="AX95">
        <v>529618.86010742211</v>
      </c>
      <c r="AY95">
        <v>473.83055162429849</v>
      </c>
      <c r="AZ95">
        <v>3417.7054691314706</v>
      </c>
      <c r="BA95">
        <v>13615.118875026701</v>
      </c>
      <c r="BB95">
        <v>0</v>
      </c>
      <c r="BC95">
        <v>64374.804321289099</v>
      </c>
      <c r="BD95">
        <v>23739.547485351559</v>
      </c>
      <c r="BE95">
        <v>55791.593070983901</v>
      </c>
      <c r="BF95">
        <v>0</v>
      </c>
      <c r="BG95">
        <v>0</v>
      </c>
    </row>
    <row r="96" spans="1:61">
      <c r="A96" s="16">
        <v>54037</v>
      </c>
      <c r="B96" s="16" t="s">
        <v>60</v>
      </c>
      <c r="C96" s="16" t="s">
        <v>69</v>
      </c>
      <c r="D96">
        <v>1235539.55099487</v>
      </c>
      <c r="E96">
        <v>364850.75423431431</v>
      </c>
      <c r="F96">
        <v>6687.3767505884198</v>
      </c>
      <c r="G96">
        <v>0</v>
      </c>
      <c r="H96">
        <v>0</v>
      </c>
      <c r="I96">
        <v>0</v>
      </c>
      <c r="J96">
        <v>0</v>
      </c>
      <c r="K96">
        <v>12155.632263183599</v>
      </c>
      <c r="L96">
        <v>403075.00926738983</v>
      </c>
      <c r="M96">
        <v>265439.99887102854</v>
      </c>
      <c r="N96">
        <v>9290.2782621383703</v>
      </c>
      <c r="O96">
        <v>63869.807424902945</v>
      </c>
      <c r="P96">
        <v>301850.76025581342</v>
      </c>
      <c r="Q96">
        <v>0</v>
      </c>
      <c r="R96">
        <v>247461.793518066</v>
      </c>
      <c r="S96">
        <v>47243.4169921875</v>
      </c>
      <c r="T96">
        <v>77851.4553279877</v>
      </c>
      <c r="U96">
        <v>0</v>
      </c>
      <c r="V96">
        <v>0</v>
      </c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L96" s="16">
        <v>54037</v>
      </c>
      <c r="AM96" s="16" t="s">
        <v>60</v>
      </c>
      <c r="AN96" s="16" t="s">
        <v>69</v>
      </c>
      <c r="AO96">
        <v>209950.35668945301</v>
      </c>
      <c r="AP96">
        <v>115970.7193050385</v>
      </c>
      <c r="AQ96">
        <v>38316.75390625</v>
      </c>
      <c r="AR96">
        <v>0</v>
      </c>
      <c r="AS96">
        <v>0</v>
      </c>
      <c r="AT96">
        <v>0</v>
      </c>
      <c r="AU96">
        <v>0</v>
      </c>
      <c r="AV96">
        <v>2484.4227905273401</v>
      </c>
      <c r="AW96">
        <v>81883.288867950469</v>
      </c>
      <c r="AX96">
        <v>85734.344688415527</v>
      </c>
      <c r="AY96">
        <v>2640.5870404243501</v>
      </c>
      <c r="AZ96">
        <v>23906.00079464911</v>
      </c>
      <c r="BA96">
        <v>101352.76929950717</v>
      </c>
      <c r="BB96">
        <v>0</v>
      </c>
      <c r="BC96">
        <v>49118.429931640603</v>
      </c>
      <c r="BD96">
        <v>167619.171875</v>
      </c>
      <c r="BE96">
        <v>27209.253955841101</v>
      </c>
      <c r="BF96">
        <v>0</v>
      </c>
      <c r="BG96">
        <v>0</v>
      </c>
    </row>
    <row r="97" spans="1:60">
      <c r="A97" s="16">
        <v>54057</v>
      </c>
      <c r="B97" s="16" t="s">
        <v>73</v>
      </c>
      <c r="C97" s="16" t="s">
        <v>69</v>
      </c>
      <c r="D97">
        <v>52100.944824218801</v>
      </c>
      <c r="E97">
        <v>4824.7779846191406</v>
      </c>
      <c r="F97">
        <v>2253.1670523788798</v>
      </c>
      <c r="G97">
        <v>0</v>
      </c>
      <c r="H97">
        <v>0</v>
      </c>
      <c r="I97">
        <v>0</v>
      </c>
      <c r="J97">
        <v>0</v>
      </c>
      <c r="K97">
        <v>15656.4348144531</v>
      </c>
      <c r="L97">
        <v>392495.00164794899</v>
      </c>
      <c r="M97">
        <v>281580.00227355899</v>
      </c>
      <c r="N97">
        <v>5265.4730139374697</v>
      </c>
      <c r="O97">
        <v>32644.593109130816</v>
      </c>
      <c r="P97">
        <v>6707.2113037109402</v>
      </c>
      <c r="Q97">
        <v>0</v>
      </c>
      <c r="R97">
        <v>19984.4580469131</v>
      </c>
      <c r="S97">
        <v>0</v>
      </c>
      <c r="T97">
        <v>1991.7464141845749</v>
      </c>
      <c r="U97">
        <v>0</v>
      </c>
      <c r="V97">
        <v>0</v>
      </c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L97" s="16">
        <v>54057</v>
      </c>
      <c r="AM97" s="16" t="s">
        <v>73</v>
      </c>
      <c r="AN97" s="16" t="s">
        <v>69</v>
      </c>
      <c r="AO97">
        <v>8511.0089111328107</v>
      </c>
      <c r="AP97">
        <v>1456.133880615233</v>
      </c>
      <c r="AQ97">
        <v>10718.1845703125</v>
      </c>
      <c r="AR97">
        <v>0</v>
      </c>
      <c r="AS97">
        <v>0</v>
      </c>
      <c r="AT97">
        <v>0</v>
      </c>
      <c r="AU97">
        <v>0</v>
      </c>
      <c r="AV97">
        <v>2079.47998046875</v>
      </c>
      <c r="AW97">
        <v>121566.6321563716</v>
      </c>
      <c r="AX97">
        <v>89653.874229431211</v>
      </c>
      <c r="AY97">
        <v>1341.4670218229301</v>
      </c>
      <c r="AZ97">
        <v>10788.480060577436</v>
      </c>
      <c r="BA97">
        <v>2400.1029148101861</v>
      </c>
      <c r="BB97">
        <v>0</v>
      </c>
      <c r="BC97">
        <v>3850.5351982116699</v>
      </c>
      <c r="BD97">
        <v>0</v>
      </c>
      <c r="BE97">
        <v>659.94103783368996</v>
      </c>
      <c r="BF97">
        <v>0</v>
      </c>
      <c r="BG97">
        <v>0</v>
      </c>
    </row>
    <row r="98" spans="1:60">
      <c r="A98" s="16">
        <v>54063</v>
      </c>
      <c r="B98" t="s">
        <v>74</v>
      </c>
      <c r="C98" s="16" t="s">
        <v>69</v>
      </c>
      <c r="D98">
        <v>227353.75231266001</v>
      </c>
      <c r="E98">
        <v>10227.222219586371</v>
      </c>
      <c r="F98">
        <v>5950.3846010342204</v>
      </c>
      <c r="G98">
        <v>0</v>
      </c>
      <c r="H98">
        <v>0</v>
      </c>
      <c r="I98">
        <v>0</v>
      </c>
      <c r="J98">
        <v>0</v>
      </c>
      <c r="K98">
        <v>7234.81056976318</v>
      </c>
      <c r="L98">
        <v>619670.07939910935</v>
      </c>
      <c r="M98">
        <v>963855</v>
      </c>
      <c r="N98">
        <v>5907.1061835289001</v>
      </c>
      <c r="O98">
        <v>18178.169755935694</v>
      </c>
      <c r="P98">
        <v>24111.877784729018</v>
      </c>
      <c r="Q98">
        <v>0</v>
      </c>
      <c r="R98">
        <v>94116.305396080003</v>
      </c>
      <c r="S98">
        <v>1022.98713684082</v>
      </c>
      <c r="T98">
        <v>4559.3727652281596</v>
      </c>
      <c r="U98">
        <v>0</v>
      </c>
      <c r="V98">
        <v>0</v>
      </c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L98" s="16">
        <v>54063</v>
      </c>
      <c r="AM98" t="s">
        <v>74</v>
      </c>
      <c r="AN98" s="16" t="s">
        <v>69</v>
      </c>
      <c r="AO98">
        <v>37104.339515685999</v>
      </c>
      <c r="AP98">
        <v>3081.7765196114701</v>
      </c>
      <c r="AQ98">
        <v>31642.251953125</v>
      </c>
      <c r="AR98">
        <v>0</v>
      </c>
      <c r="AS98">
        <v>0</v>
      </c>
      <c r="AT98">
        <v>0</v>
      </c>
      <c r="AU98">
        <v>0</v>
      </c>
      <c r="AV98">
        <v>1002.3000793457001</v>
      </c>
      <c r="AW98">
        <v>129611.28922271731</v>
      </c>
      <c r="AX98">
        <v>290358</v>
      </c>
      <c r="AY98">
        <v>1401.3588552475001</v>
      </c>
      <c r="AZ98">
        <v>6645.3414883613586</v>
      </c>
      <c r="BA98">
        <v>8090.2331686019897</v>
      </c>
      <c r="BB98">
        <v>0</v>
      </c>
      <c r="BC98">
        <v>18099.287055969198</v>
      </c>
      <c r="BD98">
        <v>3516.51806640625</v>
      </c>
      <c r="BE98">
        <v>1503.606863632798</v>
      </c>
      <c r="BF98">
        <v>0</v>
      </c>
      <c r="BG98">
        <v>0</v>
      </c>
    </row>
    <row r="99" spans="1:60">
      <c r="A99" s="16">
        <v>54065</v>
      </c>
      <c r="B99" t="s">
        <v>75</v>
      </c>
      <c r="C99" s="16" t="s">
        <v>69</v>
      </c>
      <c r="D99">
        <v>20568.259277343801</v>
      </c>
      <c r="E99">
        <v>1739.5179595947241</v>
      </c>
      <c r="F99">
        <v>467.171669006348</v>
      </c>
      <c r="G99">
        <v>0</v>
      </c>
      <c r="H99">
        <v>0</v>
      </c>
      <c r="I99">
        <v>0</v>
      </c>
      <c r="J99">
        <v>0</v>
      </c>
      <c r="K99">
        <v>639.843017578125</v>
      </c>
      <c r="L99">
        <v>189429.42229437848</v>
      </c>
      <c r="M99">
        <v>56775</v>
      </c>
      <c r="N99">
        <v>5010.3467237949371</v>
      </c>
      <c r="O99">
        <v>35564.884796142534</v>
      </c>
      <c r="P99">
        <v>16382.88787937169</v>
      </c>
      <c r="Q99">
        <v>0</v>
      </c>
      <c r="R99">
        <v>9703.7727661132794</v>
      </c>
      <c r="S99">
        <v>0</v>
      </c>
      <c r="T99">
        <v>883.27698516845703</v>
      </c>
      <c r="U99">
        <v>0</v>
      </c>
      <c r="V99">
        <v>0</v>
      </c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L99" s="16">
        <v>54065</v>
      </c>
      <c r="AM99" t="s">
        <v>75</v>
      </c>
      <c r="AN99" s="16" t="s">
        <v>69</v>
      </c>
      <c r="AO99">
        <v>3359.5986938476599</v>
      </c>
      <c r="AP99">
        <v>524.91564941406295</v>
      </c>
      <c r="AQ99">
        <v>1967.36437988281</v>
      </c>
      <c r="AR99">
        <v>0</v>
      </c>
      <c r="AS99">
        <v>0</v>
      </c>
      <c r="AT99">
        <v>0</v>
      </c>
      <c r="AU99">
        <v>0</v>
      </c>
      <c r="AV99">
        <v>84.978752136230497</v>
      </c>
      <c r="AW99">
        <v>38324.626108169563</v>
      </c>
      <c r="AX99">
        <v>15525</v>
      </c>
      <c r="AY99">
        <v>1285.316051959996</v>
      </c>
      <c r="AZ99">
        <v>12632.603729844062</v>
      </c>
      <c r="BA99">
        <v>5200.6325807571411</v>
      </c>
      <c r="BB99">
        <v>0</v>
      </c>
      <c r="BC99">
        <v>1869.4924926757801</v>
      </c>
      <c r="BD99">
        <v>0</v>
      </c>
      <c r="BE99">
        <v>292.09615707397501</v>
      </c>
      <c r="BF99">
        <v>0</v>
      </c>
      <c r="BG99">
        <v>0</v>
      </c>
    </row>
    <row r="100" spans="1:60">
      <c r="A100" s="16">
        <v>54071</v>
      </c>
      <c r="B100" t="s">
        <v>76</v>
      </c>
      <c r="C100" s="16" t="s">
        <v>69</v>
      </c>
      <c r="D100">
        <v>245230.884765625</v>
      </c>
      <c r="E100">
        <v>38915.626464843801</v>
      </c>
      <c r="F100">
        <v>1610.6826758384691</v>
      </c>
      <c r="G100">
        <v>0</v>
      </c>
      <c r="H100">
        <v>0</v>
      </c>
      <c r="I100">
        <v>0</v>
      </c>
      <c r="J100">
        <v>0</v>
      </c>
      <c r="K100">
        <v>21.530634403228799</v>
      </c>
      <c r="L100">
        <v>643461.18124389614</v>
      </c>
      <c r="M100">
        <v>1147295.45776367</v>
      </c>
      <c r="N100">
        <v>2057.2882938385001</v>
      </c>
      <c r="O100">
        <v>4915.3314683437366</v>
      </c>
      <c r="P100">
        <v>6296.8564758300799</v>
      </c>
      <c r="Q100">
        <v>0</v>
      </c>
      <c r="R100">
        <v>131406.08886718799</v>
      </c>
      <c r="S100">
        <v>136.13517761230469</v>
      </c>
      <c r="T100">
        <v>22348.44799804693</v>
      </c>
      <c r="U100">
        <v>0</v>
      </c>
      <c r="V100">
        <v>0</v>
      </c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L100" s="16">
        <v>54071</v>
      </c>
      <c r="AM100" t="s">
        <v>76</v>
      </c>
      <c r="AN100" s="16" t="s">
        <v>69</v>
      </c>
      <c r="AO100">
        <v>40565.5078125</v>
      </c>
      <c r="AP100">
        <v>11971.63598632813</v>
      </c>
      <c r="AQ100">
        <v>29321.092521831444</v>
      </c>
      <c r="AR100">
        <v>0</v>
      </c>
      <c r="AS100">
        <v>0</v>
      </c>
      <c r="AT100">
        <v>0</v>
      </c>
      <c r="AU100">
        <v>0</v>
      </c>
      <c r="AV100">
        <v>2.8792428970336901</v>
      </c>
      <c r="AW100">
        <v>255122.99432373091</v>
      </c>
      <c r="AX100">
        <v>475240.3385009765</v>
      </c>
      <c r="AY100">
        <v>516.60143563151405</v>
      </c>
      <c r="AZ100">
        <v>1696.3709111958779</v>
      </c>
      <c r="BA100">
        <v>2742.0192413330133</v>
      </c>
      <c r="BB100">
        <v>0</v>
      </c>
      <c r="BC100">
        <v>25638.371582031301</v>
      </c>
      <c r="BD100">
        <v>474.77888488769582</v>
      </c>
      <c r="BE100">
        <v>7001.7017822265598</v>
      </c>
      <c r="BF100">
        <v>0</v>
      </c>
      <c r="BG100">
        <v>0</v>
      </c>
    </row>
    <row r="101" spans="1:60">
      <c r="A101" s="16">
        <v>54077</v>
      </c>
      <c r="B101" t="s">
        <v>77</v>
      </c>
      <c r="C101" s="16" t="s">
        <v>69</v>
      </c>
      <c r="D101">
        <v>414371.04296875</v>
      </c>
      <c r="E101">
        <v>45246.181640625102</v>
      </c>
      <c r="F101">
        <v>5173.0311209410402</v>
      </c>
      <c r="G101">
        <v>0</v>
      </c>
      <c r="H101">
        <v>0</v>
      </c>
      <c r="I101">
        <v>0</v>
      </c>
      <c r="J101">
        <v>0</v>
      </c>
      <c r="K101">
        <v>11151.799316406299</v>
      </c>
      <c r="L101">
        <v>1084370.0322227487</v>
      </c>
      <c r="M101">
        <v>722190</v>
      </c>
      <c r="N101">
        <v>15751.722933053999</v>
      </c>
      <c r="O101">
        <v>38009.498256683364</v>
      </c>
      <c r="P101">
        <v>19329.05761766437</v>
      </c>
      <c r="Q101">
        <v>0</v>
      </c>
      <c r="R101">
        <v>106479.04394531299</v>
      </c>
      <c r="S101">
        <v>1028.09985351563</v>
      </c>
      <c r="T101">
        <v>12521.06689453125</v>
      </c>
      <c r="U101">
        <v>0</v>
      </c>
      <c r="V101">
        <v>0</v>
      </c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L101" s="16">
        <v>54077</v>
      </c>
      <c r="AM101" t="s">
        <v>77</v>
      </c>
      <c r="AN101" s="16" t="s">
        <v>69</v>
      </c>
      <c r="AO101">
        <v>67560.4833984375</v>
      </c>
      <c r="AP101">
        <v>13619.250244140629</v>
      </c>
      <c r="AQ101">
        <v>30578.640625</v>
      </c>
      <c r="AR101">
        <v>0</v>
      </c>
      <c r="AS101">
        <v>0</v>
      </c>
      <c r="AT101">
        <v>0</v>
      </c>
      <c r="AU101">
        <v>0</v>
      </c>
      <c r="AV101">
        <v>1479.6298828125</v>
      </c>
      <c r="AW101">
        <v>221756.8824005131</v>
      </c>
      <c r="AX101">
        <v>216883</v>
      </c>
      <c r="AY101">
        <v>3488.3206473588898</v>
      </c>
      <c r="AZ101">
        <v>12353.344219207745</v>
      </c>
      <c r="BA101">
        <v>6843.0008964538574</v>
      </c>
      <c r="BB101">
        <v>0</v>
      </c>
      <c r="BC101">
        <v>20476.73828125</v>
      </c>
      <c r="BD101">
        <v>3534.09301757813</v>
      </c>
      <c r="BE101">
        <v>4127.8243408203107</v>
      </c>
      <c r="BF101">
        <v>0</v>
      </c>
      <c r="BG101">
        <v>0</v>
      </c>
    </row>
    <row r="102" spans="1:60">
      <c r="A102" s="16">
        <v>54093</v>
      </c>
      <c r="B102" t="s">
        <v>78</v>
      </c>
      <c r="C102" s="16" t="s">
        <v>69</v>
      </c>
      <c r="D102">
        <v>21228.6535644531</v>
      </c>
      <c r="E102">
        <v>1457.8442840576181</v>
      </c>
      <c r="F102">
        <v>273.68483817577402</v>
      </c>
      <c r="G102">
        <v>0</v>
      </c>
      <c r="H102">
        <v>0</v>
      </c>
      <c r="I102">
        <v>0</v>
      </c>
      <c r="J102">
        <v>0</v>
      </c>
      <c r="K102">
        <v>21.700800418853799</v>
      </c>
      <c r="L102">
        <v>154893.6579332354</v>
      </c>
      <c r="M102">
        <v>126315.010452271</v>
      </c>
      <c r="N102">
        <v>179.41586606204501</v>
      </c>
      <c r="O102">
        <v>1008.6780767589855</v>
      </c>
      <c r="P102">
        <v>4304.4576492309534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L102" s="16">
        <v>54093</v>
      </c>
      <c r="AM102" t="s">
        <v>78</v>
      </c>
      <c r="AN102" s="16" t="s">
        <v>69</v>
      </c>
      <c r="AO102">
        <v>3461.1935424804701</v>
      </c>
      <c r="AP102">
        <v>438.81599044799799</v>
      </c>
      <c r="AQ102">
        <v>3757.5833740234398</v>
      </c>
      <c r="AR102">
        <v>0</v>
      </c>
      <c r="AS102">
        <v>0</v>
      </c>
      <c r="AT102">
        <v>0</v>
      </c>
      <c r="AU102">
        <v>0</v>
      </c>
      <c r="AV102">
        <v>2.8792798519134499</v>
      </c>
      <c r="AW102">
        <v>32730.549803733898</v>
      </c>
      <c r="AX102">
        <v>38843.002441406301</v>
      </c>
      <c r="AY102">
        <v>56.809024348854997</v>
      </c>
      <c r="AZ102">
        <v>324.18091229349375</v>
      </c>
      <c r="BA102">
        <v>1506.4075975418141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</row>
    <row r="103" spans="1:60">
      <c r="A103" s="17"/>
      <c r="B103" s="18">
        <v>2007</v>
      </c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L103" s="17"/>
      <c r="AM103" s="18">
        <v>2007</v>
      </c>
      <c r="AN103" s="19"/>
      <c r="AO103" s="19"/>
      <c r="AP103" s="19"/>
      <c r="AQ103" s="19"/>
      <c r="AR103" s="19"/>
      <c r="AS103" s="19"/>
      <c r="AT103" s="19"/>
      <c r="AU103" s="19"/>
      <c r="AV103" s="19"/>
      <c r="AW103" s="19"/>
      <c r="AX103" s="19"/>
      <c r="AY103" s="19"/>
      <c r="AZ103" s="19"/>
      <c r="BA103" s="19"/>
      <c r="BB103" s="19"/>
      <c r="BC103" s="19"/>
      <c r="BD103" s="19"/>
      <c r="BE103" s="19"/>
      <c r="BF103" s="19"/>
      <c r="BG103" s="19"/>
      <c r="BH103" s="19"/>
    </row>
    <row r="104" spans="1:60" ht="30">
      <c r="A104" s="10" t="s">
        <v>7</v>
      </c>
      <c r="B104" s="10"/>
      <c r="C104" s="10"/>
      <c r="D104" s="10" t="s">
        <v>21</v>
      </c>
      <c r="E104" s="10" t="s">
        <v>22</v>
      </c>
      <c r="F104" s="10" t="s">
        <v>23</v>
      </c>
      <c r="G104" s="10" t="s">
        <v>24</v>
      </c>
      <c r="H104" s="10" t="s">
        <v>25</v>
      </c>
      <c r="I104" s="10" t="s">
        <v>26</v>
      </c>
      <c r="J104" s="10" t="s">
        <v>27</v>
      </c>
      <c r="K104" s="10" t="s">
        <v>28</v>
      </c>
      <c r="L104" s="10" t="s">
        <v>29</v>
      </c>
      <c r="M104" s="10" t="s">
        <v>30</v>
      </c>
      <c r="N104" s="10" t="s">
        <v>31</v>
      </c>
      <c r="O104" s="10" t="s">
        <v>32</v>
      </c>
      <c r="P104" s="10" t="s">
        <v>33</v>
      </c>
      <c r="Q104" s="10" t="s">
        <v>34</v>
      </c>
      <c r="R104" s="10" t="s">
        <v>35</v>
      </c>
      <c r="S104" s="10" t="s">
        <v>36</v>
      </c>
      <c r="T104" s="10" t="s">
        <v>37</v>
      </c>
      <c r="U104" s="10" t="s">
        <v>38</v>
      </c>
      <c r="V104" s="10" t="s">
        <v>39</v>
      </c>
      <c r="W104" s="10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L104" s="3" t="s">
        <v>7</v>
      </c>
      <c r="AM104" s="3"/>
      <c r="AN104" s="3"/>
      <c r="AO104" s="3" t="s">
        <v>21</v>
      </c>
      <c r="AP104" s="3" t="s">
        <v>22</v>
      </c>
      <c r="AQ104" s="3" t="s">
        <v>23</v>
      </c>
      <c r="AR104" s="3" t="s">
        <v>24</v>
      </c>
      <c r="AS104" s="3" t="s">
        <v>25</v>
      </c>
      <c r="AT104" s="3" t="s">
        <v>26</v>
      </c>
      <c r="AU104" s="3" t="s">
        <v>27</v>
      </c>
      <c r="AV104" s="3" t="s">
        <v>28</v>
      </c>
      <c r="AW104" s="3" t="s">
        <v>29</v>
      </c>
      <c r="AX104" s="3" t="s">
        <v>30</v>
      </c>
      <c r="AY104" s="3" t="s">
        <v>31</v>
      </c>
      <c r="AZ104" s="3" t="s">
        <v>32</v>
      </c>
      <c r="BA104" s="3" t="s">
        <v>33</v>
      </c>
      <c r="BB104" s="3" t="s">
        <v>34</v>
      </c>
      <c r="BC104" s="3" t="s">
        <v>35</v>
      </c>
      <c r="BD104" s="3" t="s">
        <v>36</v>
      </c>
      <c r="BE104" s="3" t="s">
        <v>37</v>
      </c>
      <c r="BF104" s="3" t="s">
        <v>38</v>
      </c>
      <c r="BG104" s="3" t="s">
        <v>39</v>
      </c>
      <c r="BH104" s="3" t="s">
        <v>40</v>
      </c>
    </row>
    <row r="105" spans="1:60">
      <c r="A105" s="16">
        <v>54003</v>
      </c>
      <c r="B105" s="16" t="s">
        <v>68</v>
      </c>
      <c r="C105" s="16" t="s">
        <v>69</v>
      </c>
      <c r="D105">
        <v>232184.58810424799</v>
      </c>
      <c r="E105">
        <v>20712.850575447072</v>
      </c>
      <c r="F105">
        <v>8909.2565519809705</v>
      </c>
      <c r="G105">
        <v>0</v>
      </c>
      <c r="H105">
        <v>0</v>
      </c>
      <c r="I105">
        <v>0</v>
      </c>
      <c r="J105">
        <v>0</v>
      </c>
      <c r="K105">
        <v>3465.2854614257799</v>
      </c>
      <c r="L105">
        <v>613655.00235748268</v>
      </c>
      <c r="M105">
        <v>370080.0026779176</v>
      </c>
      <c r="N105">
        <v>9062.2499365806543</v>
      </c>
      <c r="O105">
        <v>281554.9460797314</v>
      </c>
      <c r="P105">
        <v>106091.9006919861</v>
      </c>
      <c r="Q105">
        <v>0</v>
      </c>
      <c r="R105">
        <v>258598.768981934</v>
      </c>
      <c r="S105">
        <v>3593.0521240234398</v>
      </c>
      <c r="T105">
        <v>24840.25193786624</v>
      </c>
      <c r="U105">
        <v>0</v>
      </c>
      <c r="V105">
        <v>0</v>
      </c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L105" s="16">
        <v>54003</v>
      </c>
      <c r="AM105" s="16" t="s">
        <v>68</v>
      </c>
      <c r="AN105" s="16" t="s">
        <v>69</v>
      </c>
      <c r="AO105">
        <v>38784.035644531301</v>
      </c>
      <c r="AP105">
        <v>6406.18823051453</v>
      </c>
      <c r="AQ105">
        <v>41862.51171875</v>
      </c>
      <c r="AR105">
        <v>0</v>
      </c>
      <c r="AS105">
        <v>0</v>
      </c>
      <c r="AT105">
        <v>0</v>
      </c>
      <c r="AU105">
        <v>0</v>
      </c>
      <c r="AV105">
        <v>459.885009765625</v>
      </c>
      <c r="AW105">
        <v>126480.6034774782</v>
      </c>
      <c r="AX105">
        <v>163241.13757324219</v>
      </c>
      <c r="AY105">
        <v>2644.0920502543458</v>
      </c>
      <c r="AZ105">
        <v>107990.57506990398</v>
      </c>
      <c r="BA105">
        <v>36168.696763992339</v>
      </c>
      <c r="BB105">
        <v>0</v>
      </c>
      <c r="BC105">
        <v>49751.9736328125</v>
      </c>
      <c r="BD105">
        <v>12356.44140625</v>
      </c>
      <c r="BE105">
        <v>8246.2573604583795</v>
      </c>
      <c r="BF105">
        <v>0</v>
      </c>
      <c r="BG105">
        <v>0</v>
      </c>
    </row>
    <row r="106" spans="1:60">
      <c r="A106" s="16">
        <v>54023</v>
      </c>
      <c r="B106" s="16" t="s">
        <v>70</v>
      </c>
      <c r="C106" s="16" t="s">
        <v>69</v>
      </c>
      <c r="D106">
        <v>7000.0700073242197</v>
      </c>
      <c r="E106">
        <v>1143.8459625244141</v>
      </c>
      <c r="F106">
        <v>1308.8748716786481</v>
      </c>
      <c r="G106">
        <v>0</v>
      </c>
      <c r="H106">
        <v>0</v>
      </c>
      <c r="I106">
        <v>0</v>
      </c>
      <c r="J106">
        <v>0</v>
      </c>
      <c r="K106">
        <v>144.66212844848599</v>
      </c>
      <c r="L106">
        <v>484460.00170898426</v>
      </c>
      <c r="M106">
        <v>636119.99169921898</v>
      </c>
      <c r="N106">
        <v>425.346748948097</v>
      </c>
      <c r="O106">
        <v>14408.765384674081</v>
      </c>
      <c r="P106">
        <v>900.23837661743096</v>
      </c>
      <c r="Q106">
        <v>0</v>
      </c>
      <c r="R106">
        <v>49902.565643310503</v>
      </c>
      <c r="S106">
        <v>0</v>
      </c>
      <c r="T106">
        <v>8544.8557586669995</v>
      </c>
      <c r="U106">
        <v>0</v>
      </c>
      <c r="V106">
        <v>0</v>
      </c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L106" s="16">
        <v>54023</v>
      </c>
      <c r="AM106" s="16" t="s">
        <v>70</v>
      </c>
      <c r="AN106" s="16" t="s">
        <v>69</v>
      </c>
      <c r="AO106">
        <v>1231.79542541504</v>
      </c>
      <c r="AP106">
        <v>473.95116424560507</v>
      </c>
      <c r="AQ106">
        <v>14481.642121790908</v>
      </c>
      <c r="AR106">
        <v>0</v>
      </c>
      <c r="AS106">
        <v>0</v>
      </c>
      <c r="AT106">
        <v>0</v>
      </c>
      <c r="AU106">
        <v>0</v>
      </c>
      <c r="AV106">
        <v>19.994998931884801</v>
      </c>
      <c r="AW106">
        <v>261376.04196167001</v>
      </c>
      <c r="AX106">
        <v>263758.28894043004</v>
      </c>
      <c r="AY106">
        <v>118.815365314484</v>
      </c>
      <c r="AZ106">
        <v>4222.458190441128</v>
      </c>
      <c r="BA106">
        <v>337.665565490723</v>
      </c>
      <c r="BB106">
        <v>0</v>
      </c>
      <c r="BC106">
        <v>10357.4376220703</v>
      </c>
      <c r="BD106">
        <v>0</v>
      </c>
      <c r="BE106">
        <v>3810.4849472045898</v>
      </c>
      <c r="BF106">
        <v>0</v>
      </c>
      <c r="BG106">
        <v>0</v>
      </c>
    </row>
    <row r="107" spans="1:60">
      <c r="A107" s="16">
        <v>54027</v>
      </c>
      <c r="B107" s="16" t="s">
        <v>71</v>
      </c>
      <c r="C107" s="16" t="s">
        <v>69</v>
      </c>
      <c r="D107">
        <v>41970.8671875</v>
      </c>
      <c r="E107">
        <v>7773.2997131347693</v>
      </c>
      <c r="F107">
        <v>2085.6006796657998</v>
      </c>
      <c r="G107">
        <v>0</v>
      </c>
      <c r="H107">
        <v>0</v>
      </c>
      <c r="I107">
        <v>0</v>
      </c>
      <c r="J107">
        <v>0</v>
      </c>
      <c r="K107">
        <v>2668.0556640625</v>
      </c>
      <c r="L107">
        <v>751385.00128173898</v>
      </c>
      <c r="M107">
        <v>594240.00564670563</v>
      </c>
      <c r="N107">
        <v>3714.8076086044343</v>
      </c>
      <c r="O107">
        <v>125564.79846572828</v>
      </c>
      <c r="P107">
        <v>9129.0648803710901</v>
      </c>
      <c r="Q107">
        <v>0</v>
      </c>
      <c r="R107">
        <v>86264.7021484375</v>
      </c>
      <c r="S107">
        <v>478.27946472167997</v>
      </c>
      <c r="T107">
        <v>17027.61822509766</v>
      </c>
      <c r="U107">
        <v>0</v>
      </c>
      <c r="V107">
        <v>0</v>
      </c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L107" s="16">
        <v>54027</v>
      </c>
      <c r="AM107" s="16" t="s">
        <v>71</v>
      </c>
      <c r="AN107" s="16" t="s">
        <v>69</v>
      </c>
      <c r="AO107">
        <v>7055.4864501953098</v>
      </c>
      <c r="AP107">
        <v>2441.565704345699</v>
      </c>
      <c r="AQ107">
        <v>10841.8212890625</v>
      </c>
      <c r="AR107">
        <v>0</v>
      </c>
      <c r="AS107">
        <v>0</v>
      </c>
      <c r="AT107">
        <v>0</v>
      </c>
      <c r="AU107">
        <v>0</v>
      </c>
      <c r="AV107">
        <v>359.91000366210898</v>
      </c>
      <c r="AW107">
        <v>189967.83206176749</v>
      </c>
      <c r="AX107">
        <v>222531.5316028595</v>
      </c>
      <c r="AY107">
        <v>1124.3796212971163</v>
      </c>
      <c r="AZ107">
        <v>46021.5137262344</v>
      </c>
      <c r="BA107">
        <v>3315.3877067565918</v>
      </c>
      <c r="BB107">
        <v>0</v>
      </c>
      <c r="BC107">
        <v>17104.299316406301</v>
      </c>
      <c r="BD107">
        <v>1695.11840820313</v>
      </c>
      <c r="BE107">
        <v>5918.9782714843805</v>
      </c>
      <c r="BF107">
        <v>0</v>
      </c>
      <c r="BG107">
        <v>0</v>
      </c>
    </row>
    <row r="108" spans="1:60">
      <c r="A108" s="16">
        <v>54031</v>
      </c>
      <c r="B108" s="16" t="s">
        <v>72</v>
      </c>
      <c r="C108" s="16" t="s">
        <v>69</v>
      </c>
      <c r="D108">
        <v>381402.0625</v>
      </c>
      <c r="E108">
        <v>237223.3291015625</v>
      </c>
      <c r="F108">
        <v>2022.8968124687699</v>
      </c>
      <c r="G108">
        <v>0</v>
      </c>
      <c r="H108">
        <v>0</v>
      </c>
      <c r="I108">
        <v>0</v>
      </c>
      <c r="J108">
        <v>0</v>
      </c>
      <c r="K108">
        <v>14526.685058593799</v>
      </c>
      <c r="L108">
        <v>1166133.9479064979</v>
      </c>
      <c r="M108">
        <v>1263409.2706031848</v>
      </c>
      <c r="N108">
        <v>560.40351408720005</v>
      </c>
      <c r="O108">
        <v>15162.160743713372</v>
      </c>
      <c r="P108">
        <v>28310.949663162188</v>
      </c>
      <c r="Q108">
        <v>41663.051849841999</v>
      </c>
      <c r="R108">
        <v>199205.61599731399</v>
      </c>
      <c r="S108">
        <v>4318.2615966796902</v>
      </c>
      <c r="T108">
        <v>132621.3598327637</v>
      </c>
      <c r="U108">
        <v>0</v>
      </c>
      <c r="V108">
        <v>0</v>
      </c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L108" s="16">
        <v>54031</v>
      </c>
      <c r="AM108" s="16" t="s">
        <v>72</v>
      </c>
      <c r="AN108" s="16" t="s">
        <v>69</v>
      </c>
      <c r="AO108">
        <v>64926.332885742202</v>
      </c>
      <c r="AP108">
        <v>111317.78016662601</v>
      </c>
      <c r="AQ108">
        <v>10210.530107378961</v>
      </c>
      <c r="AR108">
        <v>0</v>
      </c>
      <c r="AS108">
        <v>0</v>
      </c>
      <c r="AT108">
        <v>0</v>
      </c>
      <c r="AU108">
        <v>0</v>
      </c>
      <c r="AV108">
        <v>1959.29028320313</v>
      </c>
      <c r="AW108">
        <v>676961.58143615676</v>
      </c>
      <c r="AX108">
        <v>738374.10846233333</v>
      </c>
      <c r="AY108">
        <v>122.698856651783</v>
      </c>
      <c r="AZ108">
        <v>5032.9832458496121</v>
      </c>
      <c r="BA108">
        <v>9938.2115354538</v>
      </c>
      <c r="BB108">
        <v>18559.958512783051</v>
      </c>
      <c r="BC108">
        <v>39486.589111328103</v>
      </c>
      <c r="BD108">
        <v>14315.83959960938</v>
      </c>
      <c r="BE108">
        <v>63150.85009765625</v>
      </c>
      <c r="BF108">
        <v>0</v>
      </c>
      <c r="BG108">
        <v>0</v>
      </c>
    </row>
    <row r="109" spans="1:60">
      <c r="A109" s="16">
        <v>54037</v>
      </c>
      <c r="B109" s="16" t="s">
        <v>60</v>
      </c>
      <c r="C109" s="16" t="s">
        <v>69</v>
      </c>
      <c r="D109">
        <v>839826.875</v>
      </c>
      <c r="E109">
        <v>144033.39965820359</v>
      </c>
      <c r="F109">
        <v>10191.131256267399</v>
      </c>
      <c r="G109">
        <v>0</v>
      </c>
      <c r="H109">
        <v>0</v>
      </c>
      <c r="I109">
        <v>0</v>
      </c>
      <c r="J109">
        <v>0</v>
      </c>
      <c r="K109">
        <v>21133.957885742198</v>
      </c>
      <c r="L109">
        <v>451059.95390176756</v>
      </c>
      <c r="M109">
        <v>303464.99609994859</v>
      </c>
      <c r="N109">
        <v>7481.7733571976432</v>
      </c>
      <c r="O109">
        <v>87699.763043880434</v>
      </c>
      <c r="P109">
        <v>230734.3305830957</v>
      </c>
      <c r="Q109">
        <v>381793.22327055922</v>
      </c>
      <c r="R109">
        <v>470669.50390625</v>
      </c>
      <c r="S109">
        <v>46143.2392578125</v>
      </c>
      <c r="T109">
        <v>86604.266113281308</v>
      </c>
      <c r="U109">
        <v>0</v>
      </c>
      <c r="V109">
        <v>0</v>
      </c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L109" s="16">
        <v>54037</v>
      </c>
      <c r="AM109" s="16" t="s">
        <v>60</v>
      </c>
      <c r="AN109" s="16" t="s">
        <v>69</v>
      </c>
      <c r="AO109">
        <v>138482.109375</v>
      </c>
      <c r="AP109">
        <v>44038.71484375</v>
      </c>
      <c r="AQ109">
        <v>51612.3525390625</v>
      </c>
      <c r="AR109">
        <v>0</v>
      </c>
      <c r="AS109">
        <v>0</v>
      </c>
      <c r="AT109">
        <v>0</v>
      </c>
      <c r="AU109">
        <v>0</v>
      </c>
      <c r="AV109">
        <v>4324.7850341796902</v>
      </c>
      <c r="AW109">
        <v>92016.493537426039</v>
      </c>
      <c r="AX109">
        <v>111495.72700500488</v>
      </c>
      <c r="AY109">
        <v>2216.4185075759847</v>
      </c>
      <c r="AZ109">
        <v>32320.199319839496</v>
      </c>
      <c r="BA109">
        <v>74580.093574523897</v>
      </c>
      <c r="BB109">
        <v>128497.51316988427</v>
      </c>
      <c r="BC109">
        <v>91540.48828125</v>
      </c>
      <c r="BD109">
        <v>160417.328125</v>
      </c>
      <c r="BE109">
        <v>29110.8005371094</v>
      </c>
      <c r="BF109">
        <v>0</v>
      </c>
      <c r="BG109">
        <v>0</v>
      </c>
    </row>
    <row r="110" spans="1:60">
      <c r="A110" s="16">
        <v>54057</v>
      </c>
      <c r="B110" s="16" t="s">
        <v>73</v>
      </c>
      <c r="C110" s="16" t="s">
        <v>69</v>
      </c>
      <c r="D110">
        <v>44149.1171875</v>
      </c>
      <c r="E110">
        <v>7350.5213623046893</v>
      </c>
      <c r="F110">
        <v>3749.48760250956</v>
      </c>
      <c r="G110">
        <v>0</v>
      </c>
      <c r="H110">
        <v>0</v>
      </c>
      <c r="I110">
        <v>0</v>
      </c>
      <c r="J110">
        <v>0</v>
      </c>
      <c r="K110">
        <v>21930.502441406301</v>
      </c>
      <c r="L110">
        <v>389319.99996185297</v>
      </c>
      <c r="M110">
        <v>332775.00662231457</v>
      </c>
      <c r="N110">
        <v>5661.0559000968897</v>
      </c>
      <c r="O110">
        <v>19898.401243209861</v>
      </c>
      <c r="P110">
        <v>6036.7242412567193</v>
      </c>
      <c r="Q110">
        <v>0</v>
      </c>
      <c r="R110">
        <v>22969.7697639465</v>
      </c>
      <c r="S110">
        <v>0</v>
      </c>
      <c r="T110">
        <v>4074.9984046667801</v>
      </c>
      <c r="U110">
        <v>0</v>
      </c>
      <c r="V110">
        <v>0</v>
      </c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L110" s="16">
        <v>54057</v>
      </c>
      <c r="AM110" s="16" t="s">
        <v>73</v>
      </c>
      <c r="AN110" s="16" t="s">
        <v>69</v>
      </c>
      <c r="AO110">
        <v>7425.9661865234402</v>
      </c>
      <c r="AP110">
        <v>2667.117462158204</v>
      </c>
      <c r="AQ110">
        <v>20664.9287109375</v>
      </c>
      <c r="AR110">
        <v>0</v>
      </c>
      <c r="AS110">
        <v>0</v>
      </c>
      <c r="AT110">
        <v>0</v>
      </c>
      <c r="AU110">
        <v>0</v>
      </c>
      <c r="AV110">
        <v>2959.26000976563</v>
      </c>
      <c r="AW110">
        <v>158232.650192261</v>
      </c>
      <c r="AX110">
        <v>132957.8172454834</v>
      </c>
      <c r="AY110">
        <v>1492.0062136650099</v>
      </c>
      <c r="AZ110">
        <v>6792.1799583435077</v>
      </c>
      <c r="BA110">
        <v>2343.6637725830101</v>
      </c>
      <c r="BB110">
        <v>0</v>
      </c>
      <c r="BC110">
        <v>4557.0184459686297</v>
      </c>
      <c r="BD110">
        <v>0</v>
      </c>
      <c r="BE110">
        <v>1508.1163923144311</v>
      </c>
      <c r="BF110">
        <v>0</v>
      </c>
      <c r="BG110">
        <v>0</v>
      </c>
    </row>
    <row r="111" spans="1:60">
      <c r="A111" s="16">
        <v>54063</v>
      </c>
      <c r="B111" t="s">
        <v>74</v>
      </c>
      <c r="C111" s="16" t="s">
        <v>69</v>
      </c>
      <c r="D111">
        <v>71017.1220703125</v>
      </c>
      <c r="E111">
        <v>11969.507415771481</v>
      </c>
      <c r="F111">
        <v>6395.1237500608004</v>
      </c>
      <c r="G111">
        <v>0</v>
      </c>
      <c r="H111">
        <v>0</v>
      </c>
      <c r="I111">
        <v>0</v>
      </c>
      <c r="J111">
        <v>0</v>
      </c>
      <c r="K111">
        <v>8200.3355712890607</v>
      </c>
      <c r="L111">
        <v>567940.00008964527</v>
      </c>
      <c r="M111">
        <v>866550.08911132801</v>
      </c>
      <c r="N111">
        <v>5280.1346943378403</v>
      </c>
      <c r="O111">
        <v>7152.8931446075412</v>
      </c>
      <c r="P111">
        <v>9619.4644861221313</v>
      </c>
      <c r="Q111">
        <v>0</v>
      </c>
      <c r="R111">
        <v>162815.47288942299</v>
      </c>
      <c r="S111">
        <v>0</v>
      </c>
      <c r="T111">
        <v>29552.459799945369</v>
      </c>
      <c r="U111">
        <v>0</v>
      </c>
      <c r="V111">
        <v>0</v>
      </c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L111" s="16">
        <v>54063</v>
      </c>
      <c r="AM111" t="s">
        <v>74</v>
      </c>
      <c r="AN111" s="16" t="s">
        <v>69</v>
      </c>
      <c r="AO111">
        <v>11578.8757324219</v>
      </c>
      <c r="AP111">
        <v>3602.8616943359402</v>
      </c>
      <c r="AQ111">
        <v>37693.099609375</v>
      </c>
      <c r="AR111">
        <v>0</v>
      </c>
      <c r="AS111">
        <v>0</v>
      </c>
      <c r="AT111">
        <v>0</v>
      </c>
      <c r="AU111">
        <v>0</v>
      </c>
      <c r="AV111">
        <v>1160.09999084473</v>
      </c>
      <c r="AW111">
        <v>117502.5145111084</v>
      </c>
      <c r="AX111">
        <v>305671.0234375</v>
      </c>
      <c r="AY111">
        <v>1273.3228547573101</v>
      </c>
      <c r="AZ111">
        <v>1836.4840390682195</v>
      </c>
      <c r="BA111">
        <v>3487.4365749359117</v>
      </c>
      <c r="BB111">
        <v>0</v>
      </c>
      <c r="BC111">
        <v>31310.668800354</v>
      </c>
      <c r="BD111">
        <v>0</v>
      </c>
      <c r="BE111">
        <v>9743.6421236693895</v>
      </c>
      <c r="BF111">
        <v>0</v>
      </c>
      <c r="BG111">
        <v>0</v>
      </c>
    </row>
    <row r="112" spans="1:60">
      <c r="A112" s="16">
        <v>54065</v>
      </c>
      <c r="B112" t="s">
        <v>75</v>
      </c>
      <c r="C112" s="16" t="s">
        <v>69</v>
      </c>
      <c r="D112">
        <v>32281.627441406301</v>
      </c>
      <c r="E112">
        <v>5438.5937042236328</v>
      </c>
      <c r="F112">
        <v>815.81257629394497</v>
      </c>
      <c r="G112">
        <v>0</v>
      </c>
      <c r="H112">
        <v>0</v>
      </c>
      <c r="I112">
        <v>0</v>
      </c>
      <c r="J112">
        <v>0</v>
      </c>
      <c r="K112">
        <v>686.03092956543003</v>
      </c>
      <c r="L112">
        <v>144980.02254486101</v>
      </c>
      <c r="M112">
        <v>70890.001373291001</v>
      </c>
      <c r="N112">
        <v>2385.8165266513852</v>
      </c>
      <c r="O112">
        <v>5478.8808568566992</v>
      </c>
      <c r="P112">
        <v>22713.074599981341</v>
      </c>
      <c r="Q112">
        <v>4557.7146355509803</v>
      </c>
      <c r="R112">
        <v>18947.784545898401</v>
      </c>
      <c r="S112">
        <v>0</v>
      </c>
      <c r="T112">
        <v>3436.5152282714844</v>
      </c>
      <c r="U112">
        <v>0</v>
      </c>
      <c r="V112">
        <v>0</v>
      </c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L112" s="16">
        <v>54065</v>
      </c>
      <c r="AM112" t="s">
        <v>75</v>
      </c>
      <c r="AN112" s="16" t="s">
        <v>69</v>
      </c>
      <c r="AO112">
        <v>5269.04296875</v>
      </c>
      <c r="AP112">
        <v>1639.505599975583</v>
      </c>
      <c r="AQ112">
        <v>3402.9228515625</v>
      </c>
      <c r="AR112">
        <v>0</v>
      </c>
      <c r="AS112">
        <v>0</v>
      </c>
      <c r="AT112">
        <v>0</v>
      </c>
      <c r="AU112">
        <v>0</v>
      </c>
      <c r="AV112">
        <v>91.077224731445298</v>
      </c>
      <c r="AW112">
        <v>29151.0020523071</v>
      </c>
      <c r="AX112">
        <v>29486.0009765625</v>
      </c>
      <c r="AY112">
        <v>667.86457276344277</v>
      </c>
      <c r="AZ112">
        <v>1662.3853701949108</v>
      </c>
      <c r="BA112">
        <v>7283.0358726978293</v>
      </c>
      <c r="BB112">
        <v>1268.1609420776399</v>
      </c>
      <c r="BC112">
        <v>3647.7749633789099</v>
      </c>
      <c r="BD112">
        <v>0</v>
      </c>
      <c r="BE112">
        <v>1135.035026550293</v>
      </c>
      <c r="BF112">
        <v>0</v>
      </c>
      <c r="BG112">
        <v>0</v>
      </c>
    </row>
    <row r="113" spans="1:60">
      <c r="A113" s="16">
        <v>54071</v>
      </c>
      <c r="B113" t="s">
        <v>76</v>
      </c>
      <c r="C113" s="16" t="s">
        <v>69</v>
      </c>
      <c r="D113">
        <v>229879.677734375</v>
      </c>
      <c r="E113">
        <v>39344.857666015596</v>
      </c>
      <c r="F113">
        <v>3764.5624434352003</v>
      </c>
      <c r="G113">
        <v>0</v>
      </c>
      <c r="H113">
        <v>0</v>
      </c>
      <c r="I113">
        <v>0</v>
      </c>
      <c r="J113">
        <v>0</v>
      </c>
      <c r="K113">
        <v>145.53411865234401</v>
      </c>
      <c r="L113">
        <v>580188.65863037063</v>
      </c>
      <c r="M113">
        <v>1116011.158203125</v>
      </c>
      <c r="N113">
        <v>2473.1947288513202</v>
      </c>
      <c r="O113">
        <v>3248.7897386550876</v>
      </c>
      <c r="P113">
        <v>2489.602508544921</v>
      </c>
      <c r="Q113">
        <v>0</v>
      </c>
      <c r="R113">
        <v>109565.87988281299</v>
      </c>
      <c r="S113">
        <v>999.45390319824196</v>
      </c>
      <c r="T113">
        <v>19737.117797851541</v>
      </c>
      <c r="U113">
        <v>0</v>
      </c>
      <c r="V113">
        <v>0</v>
      </c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L113" s="16">
        <v>54071</v>
      </c>
      <c r="AM113" t="s">
        <v>76</v>
      </c>
      <c r="AN113" s="16" t="s">
        <v>69</v>
      </c>
      <c r="AO113">
        <v>39992.5244140625</v>
      </c>
      <c r="AP113">
        <v>16685.874023437551</v>
      </c>
      <c r="AQ113">
        <v>24545.417084746059</v>
      </c>
      <c r="AR113">
        <v>0</v>
      </c>
      <c r="AS113">
        <v>0</v>
      </c>
      <c r="AT113">
        <v>0</v>
      </c>
      <c r="AU113">
        <v>0</v>
      </c>
      <c r="AV113">
        <v>19.994663238525401</v>
      </c>
      <c r="AW113">
        <v>335730.3545532226</v>
      </c>
      <c r="AX113">
        <v>690460.34643554699</v>
      </c>
      <c r="AY113">
        <v>577.63501930236805</v>
      </c>
      <c r="AZ113">
        <v>1142.9936976432814</v>
      </c>
      <c r="BA113">
        <v>1149.188354492188</v>
      </c>
      <c r="BB113">
        <v>0</v>
      </c>
      <c r="BC113">
        <v>22482.614746093801</v>
      </c>
      <c r="BD113">
        <v>3665.898300170903</v>
      </c>
      <c r="BE113">
        <v>8517.7099609375091</v>
      </c>
      <c r="BF113">
        <v>0</v>
      </c>
      <c r="BG113">
        <v>0</v>
      </c>
    </row>
    <row r="114" spans="1:60">
      <c r="A114" s="16">
        <v>54077</v>
      </c>
      <c r="B114" t="s">
        <v>77</v>
      </c>
      <c r="C114" s="16" t="s">
        <v>69</v>
      </c>
      <c r="D114">
        <v>243009.0625</v>
      </c>
      <c r="E114">
        <v>28722.275451660127</v>
      </c>
      <c r="F114">
        <v>6944.9806396961203</v>
      </c>
      <c r="G114">
        <v>0</v>
      </c>
      <c r="H114">
        <v>0</v>
      </c>
      <c r="I114">
        <v>0</v>
      </c>
      <c r="J114">
        <v>0</v>
      </c>
      <c r="K114">
        <v>16124.900878906299</v>
      </c>
      <c r="L114">
        <v>952620.00652694737</v>
      </c>
      <c r="M114">
        <v>725235</v>
      </c>
      <c r="N114">
        <v>11920.660264968899</v>
      </c>
      <c r="O114">
        <v>17499.600193500548</v>
      </c>
      <c r="P114">
        <v>48861.795496225372</v>
      </c>
      <c r="Q114">
        <v>0</v>
      </c>
      <c r="R114">
        <v>134388.91141128499</v>
      </c>
      <c r="S114">
        <v>644.99572753906295</v>
      </c>
      <c r="T114">
        <v>17105.846504569039</v>
      </c>
      <c r="U114">
        <v>0</v>
      </c>
      <c r="V114">
        <v>0</v>
      </c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L114" s="16">
        <v>54077</v>
      </c>
      <c r="AM114" t="s">
        <v>77</v>
      </c>
      <c r="AN114" s="16" t="s">
        <v>69</v>
      </c>
      <c r="AO114">
        <v>39621.0400390625</v>
      </c>
      <c r="AP114">
        <v>8645.5</v>
      </c>
      <c r="AQ114">
        <v>45932.421875</v>
      </c>
      <c r="AR114">
        <v>0</v>
      </c>
      <c r="AS114">
        <v>0</v>
      </c>
      <c r="AT114">
        <v>0</v>
      </c>
      <c r="AU114">
        <v>0</v>
      </c>
      <c r="AV114">
        <v>2139.46484375</v>
      </c>
      <c r="AW114">
        <v>193522.66748046881</v>
      </c>
      <c r="AX114">
        <v>266216</v>
      </c>
      <c r="AY114">
        <v>2686.81248855591</v>
      </c>
      <c r="AZ114">
        <v>6231.7390956878644</v>
      </c>
      <c r="BA114">
        <v>22468.877511262879</v>
      </c>
      <c r="BB114">
        <v>0</v>
      </c>
      <c r="BC114">
        <v>25844.022354125998</v>
      </c>
      <c r="BD114">
        <v>2217.17260742188</v>
      </c>
      <c r="BE114">
        <v>5642.0879490375592</v>
      </c>
      <c r="BF114">
        <v>0</v>
      </c>
      <c r="BG114">
        <v>0</v>
      </c>
    </row>
    <row r="115" spans="1:60">
      <c r="A115" s="16">
        <v>54093</v>
      </c>
      <c r="B115" t="s">
        <v>78</v>
      </c>
      <c r="C115" s="16" t="s">
        <v>69</v>
      </c>
      <c r="D115">
        <v>18671.6730957031</v>
      </c>
      <c r="E115">
        <v>3146.9980239868169</v>
      </c>
      <c r="F115">
        <v>582.50187683105503</v>
      </c>
      <c r="G115">
        <v>0</v>
      </c>
      <c r="H115">
        <v>0</v>
      </c>
      <c r="I115">
        <v>0</v>
      </c>
      <c r="J115">
        <v>0</v>
      </c>
      <c r="K115">
        <v>150.69999313354501</v>
      </c>
      <c r="L115">
        <v>181811.94357478575</v>
      </c>
      <c r="M115">
        <v>154215</v>
      </c>
      <c r="N115">
        <v>2500.8182563781702</v>
      </c>
      <c r="O115">
        <v>2139.4442290067677</v>
      </c>
      <c r="P115">
        <v>5385.7692031860333</v>
      </c>
      <c r="Q115">
        <v>0</v>
      </c>
      <c r="R115">
        <v>1391.3816833496101</v>
      </c>
      <c r="S115">
        <v>0</v>
      </c>
      <c r="T115">
        <v>252.5481853485108</v>
      </c>
      <c r="U115">
        <v>0</v>
      </c>
      <c r="V115">
        <v>0</v>
      </c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L115" s="16">
        <v>54093</v>
      </c>
      <c r="AM115" t="s">
        <v>78</v>
      </c>
      <c r="AN115" s="16" t="s">
        <v>69</v>
      </c>
      <c r="AO115">
        <v>3044.2941284179701</v>
      </c>
      <c r="AP115">
        <v>947.25698852538994</v>
      </c>
      <c r="AQ115">
        <v>2427.09106445313</v>
      </c>
      <c r="AR115">
        <v>0</v>
      </c>
      <c r="AS115">
        <v>0</v>
      </c>
      <c r="AT115">
        <v>0</v>
      </c>
      <c r="AU115">
        <v>0</v>
      </c>
      <c r="AV115">
        <v>19.994998931884801</v>
      </c>
      <c r="AW115">
        <v>36480.535928070523</v>
      </c>
      <c r="AX115">
        <v>61661</v>
      </c>
      <c r="AY115">
        <v>576.42738723754906</v>
      </c>
      <c r="AZ115">
        <v>750.31983184814499</v>
      </c>
      <c r="BA115">
        <v>1813.4481735229501</v>
      </c>
      <c r="BB115">
        <v>0</v>
      </c>
      <c r="BC115">
        <v>267.57339477539102</v>
      </c>
      <c r="BD115">
        <v>0</v>
      </c>
      <c r="BE115">
        <v>83.2576456069947</v>
      </c>
      <c r="BF115">
        <v>0</v>
      </c>
      <c r="BG115">
        <v>0</v>
      </c>
    </row>
    <row r="116" spans="1:60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</row>
    <row r="117" spans="1:60" ht="18.75">
      <c r="A117" s="1" t="s">
        <v>66</v>
      </c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L117" s="1" t="s">
        <v>67</v>
      </c>
    </row>
    <row r="118" spans="1:60" ht="105">
      <c r="A118" s="3"/>
      <c r="B118" s="3" t="s">
        <v>3</v>
      </c>
      <c r="C118" s="3" t="s">
        <v>4</v>
      </c>
      <c r="D118" s="3" t="s">
        <v>19</v>
      </c>
      <c r="E118" s="3"/>
      <c r="F118" s="3"/>
      <c r="G118" s="3"/>
      <c r="H118" s="3" t="s">
        <v>18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L118" s="3"/>
      <c r="AM118" s="3" t="s">
        <v>3</v>
      </c>
      <c r="AN118" s="3" t="s">
        <v>4</v>
      </c>
      <c r="AO118" s="3" t="s">
        <v>17</v>
      </c>
      <c r="AP118" s="3"/>
      <c r="AQ118" s="3"/>
      <c r="AR118" s="3"/>
      <c r="AS118" s="3" t="s">
        <v>18</v>
      </c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</row>
    <row r="119" spans="1:60">
      <c r="A119" s="20"/>
      <c r="B119" s="20">
        <v>2012</v>
      </c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L119" s="20"/>
      <c r="AM119" s="20">
        <v>2012</v>
      </c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</row>
    <row r="120" spans="1:60">
      <c r="A120" s="10" t="s">
        <v>7</v>
      </c>
      <c r="B120" s="10"/>
      <c r="C120" s="10"/>
      <c r="D120" s="10" t="s">
        <v>41</v>
      </c>
      <c r="E120" s="10" t="s">
        <v>42</v>
      </c>
      <c r="F120" s="10" t="s">
        <v>43</v>
      </c>
      <c r="G120" s="10" t="s">
        <v>44</v>
      </c>
      <c r="H120" s="10" t="s">
        <v>45</v>
      </c>
      <c r="I120" s="10" t="s">
        <v>46</v>
      </c>
      <c r="J120" s="10" t="s">
        <v>47</v>
      </c>
      <c r="K120" s="10" t="s">
        <v>48</v>
      </c>
      <c r="L120" s="10" t="s">
        <v>49</v>
      </c>
      <c r="M120" s="10" t="s">
        <v>50</v>
      </c>
      <c r="N120" s="10" t="s">
        <v>51</v>
      </c>
      <c r="O120" s="10" t="s">
        <v>52</v>
      </c>
      <c r="P120" s="10" t="s">
        <v>53</v>
      </c>
      <c r="Q120" s="10" t="s">
        <v>54</v>
      </c>
      <c r="R120" s="10" t="s">
        <v>55</v>
      </c>
      <c r="S120" s="10" t="s">
        <v>56</v>
      </c>
      <c r="T120" s="10" t="s">
        <v>57</v>
      </c>
      <c r="U120" s="10" t="s">
        <v>58</v>
      </c>
      <c r="V120" s="10" t="s">
        <v>59</v>
      </c>
      <c r="AF120" s="11"/>
      <c r="AG120" s="11"/>
      <c r="AL120" s="10" t="s">
        <v>7</v>
      </c>
      <c r="AM120" s="10"/>
      <c r="AN120" s="10"/>
      <c r="AO120" s="10" t="s">
        <v>41</v>
      </c>
      <c r="AP120" s="10" t="s">
        <v>42</v>
      </c>
      <c r="AQ120" s="10" t="s">
        <v>43</v>
      </c>
      <c r="AR120" s="10" t="s">
        <v>44</v>
      </c>
      <c r="AS120" s="10" t="s">
        <v>45</v>
      </c>
      <c r="AT120" s="10" t="s">
        <v>46</v>
      </c>
      <c r="AU120" s="10" t="s">
        <v>47</v>
      </c>
      <c r="AV120" s="10" t="s">
        <v>48</v>
      </c>
      <c r="AW120" s="10" t="s">
        <v>49</v>
      </c>
      <c r="AX120" s="10" t="s">
        <v>50</v>
      </c>
      <c r="AY120" s="10" t="s">
        <v>51</v>
      </c>
      <c r="AZ120" s="10" t="s">
        <v>52</v>
      </c>
      <c r="BA120" s="10" t="s">
        <v>53</v>
      </c>
      <c r="BB120" s="10" t="s">
        <v>54</v>
      </c>
      <c r="BC120" s="10" t="s">
        <v>55</v>
      </c>
      <c r="BD120" s="10" t="s">
        <v>56</v>
      </c>
      <c r="BE120" s="10" t="s">
        <v>57</v>
      </c>
      <c r="BF120" s="10" t="s">
        <v>58</v>
      </c>
      <c r="BG120" s="10" t="s">
        <v>59</v>
      </c>
    </row>
    <row r="121" spans="1:60">
      <c r="A121" s="16">
        <v>54003</v>
      </c>
      <c r="B121" s="16" t="s">
        <v>68</v>
      </c>
      <c r="C121" s="16" t="s">
        <v>69</v>
      </c>
      <c r="D121">
        <v>119.46177501861409</v>
      </c>
      <c r="E121">
        <v>129.26732201369194</v>
      </c>
      <c r="F121">
        <v>2.9937232662308997</v>
      </c>
      <c r="G121">
        <v>0</v>
      </c>
      <c r="H121">
        <v>0</v>
      </c>
      <c r="I121">
        <v>0</v>
      </c>
      <c r="J121">
        <v>0</v>
      </c>
      <c r="K121">
        <v>4.6829162429692586</v>
      </c>
      <c r="L121">
        <v>35.211453503630246</v>
      </c>
      <c r="M121">
        <v>15.000000687552873</v>
      </c>
      <c r="N121">
        <v>121.40115830576352</v>
      </c>
      <c r="O121">
        <v>78.178864077174268</v>
      </c>
      <c r="P121">
        <v>84.035695454069256</v>
      </c>
      <c r="Q121">
        <v>0</v>
      </c>
      <c r="R121">
        <v>110.29186040970039</v>
      </c>
      <c r="S121">
        <v>4.6956478720862007</v>
      </c>
      <c r="T121">
        <v>128.39758411836254</v>
      </c>
      <c r="U121">
        <v>0</v>
      </c>
      <c r="V121">
        <v>0</v>
      </c>
      <c r="AL121" s="16">
        <v>54003</v>
      </c>
      <c r="AM121" s="16" t="s">
        <v>68</v>
      </c>
      <c r="AN121" s="16" t="s">
        <v>69</v>
      </c>
      <c r="AO121">
        <v>19.536000425305041</v>
      </c>
      <c r="AP121">
        <v>39.071998567702039</v>
      </c>
      <c r="AQ121">
        <v>15.692246877663599</v>
      </c>
      <c r="AR121">
        <v>0</v>
      </c>
      <c r="AS121">
        <v>0</v>
      </c>
      <c r="AT121">
        <v>0</v>
      </c>
      <c r="AU121">
        <v>0</v>
      </c>
      <c r="AV121">
        <v>0.62235034911843035</v>
      </c>
      <c r="AW121">
        <v>7.1956310685773204</v>
      </c>
      <c r="AX121">
        <v>4.8851559315952784</v>
      </c>
      <c r="AY121">
        <v>34.07463403750382</v>
      </c>
      <c r="AZ121">
        <v>30.174699974381134</v>
      </c>
      <c r="BA121">
        <v>30.745088573345775</v>
      </c>
      <c r="BB121">
        <v>0</v>
      </c>
      <c r="BC121">
        <v>21.273716588781877</v>
      </c>
      <c r="BD121">
        <v>16.189800239393499</v>
      </c>
      <c r="BE121">
        <v>43.337490963938052</v>
      </c>
      <c r="BF121">
        <v>0</v>
      </c>
      <c r="BG121">
        <v>0</v>
      </c>
    </row>
    <row r="122" spans="1:60">
      <c r="A122" s="16">
        <v>54023</v>
      </c>
      <c r="B122" s="16" t="s">
        <v>70</v>
      </c>
      <c r="C122" s="16" t="s">
        <v>69</v>
      </c>
      <c r="D122">
        <v>124.60136016731964</v>
      </c>
      <c r="E122">
        <v>134.93528364420189</v>
      </c>
      <c r="F122">
        <v>2.6118296808745067</v>
      </c>
      <c r="G122">
        <v>0</v>
      </c>
      <c r="H122">
        <v>0</v>
      </c>
      <c r="I122">
        <v>0</v>
      </c>
      <c r="J122">
        <v>0</v>
      </c>
      <c r="K122">
        <v>0.3887010975331649</v>
      </c>
      <c r="L122">
        <v>35.175030458757988</v>
      </c>
      <c r="M122">
        <v>14.999999695225041</v>
      </c>
      <c r="N122">
        <v>126.24743277166907</v>
      </c>
      <c r="O122">
        <v>87.161984506903366</v>
      </c>
      <c r="P122">
        <v>0</v>
      </c>
      <c r="Q122">
        <v>0</v>
      </c>
      <c r="R122">
        <v>115.17940793519129</v>
      </c>
      <c r="S122">
        <v>0</v>
      </c>
      <c r="T122">
        <v>134.28443142899081</v>
      </c>
      <c r="U122">
        <v>0</v>
      </c>
      <c r="V122">
        <v>0</v>
      </c>
      <c r="AL122" s="16">
        <v>54023</v>
      </c>
      <c r="AM122" s="16" t="s">
        <v>70</v>
      </c>
      <c r="AN122" s="16" t="s">
        <v>69</v>
      </c>
      <c r="AO122">
        <v>20.33481189137208</v>
      </c>
      <c r="AP122">
        <v>40.669627933942643</v>
      </c>
      <c r="AQ122">
        <v>16.17511108685034</v>
      </c>
      <c r="AR122">
        <v>0</v>
      </c>
      <c r="AS122">
        <v>0</v>
      </c>
      <c r="AT122">
        <v>0</v>
      </c>
      <c r="AU122">
        <v>0</v>
      </c>
      <c r="AV122">
        <v>5.1599997829425683E-2</v>
      </c>
      <c r="AW122">
        <v>12.277918546912751</v>
      </c>
      <c r="AX122">
        <v>4.5066588674228116</v>
      </c>
      <c r="AY122">
        <v>52.706689272851484</v>
      </c>
      <c r="AZ122">
        <v>26.225408707447734</v>
      </c>
      <c r="BA122">
        <v>0</v>
      </c>
      <c r="BB122">
        <v>0</v>
      </c>
      <c r="BC122">
        <v>22.171008770301903</v>
      </c>
      <c r="BD122">
        <v>0</v>
      </c>
      <c r="BE122">
        <v>45.538003208688487</v>
      </c>
      <c r="BF122">
        <v>0</v>
      </c>
      <c r="BG122">
        <v>0</v>
      </c>
    </row>
    <row r="123" spans="1:60">
      <c r="A123" s="16">
        <v>54027</v>
      </c>
      <c r="B123" s="16" t="s">
        <v>71</v>
      </c>
      <c r="C123" s="16" t="s">
        <v>69</v>
      </c>
      <c r="D123">
        <v>130.58107148605134</v>
      </c>
      <c r="E123">
        <v>141.42239177882593</v>
      </c>
      <c r="F123">
        <v>3.2435411911506429</v>
      </c>
      <c r="G123">
        <v>0</v>
      </c>
      <c r="H123">
        <v>0</v>
      </c>
      <c r="I123">
        <v>0</v>
      </c>
      <c r="J123">
        <v>0</v>
      </c>
      <c r="K123">
        <v>3.4585475190553079</v>
      </c>
      <c r="L123">
        <v>35.167826686770681</v>
      </c>
      <c r="M123">
        <v>15.000000440625564</v>
      </c>
      <c r="N123">
        <v>122.73687393547492</v>
      </c>
      <c r="O123">
        <v>80.189249690715641</v>
      </c>
      <c r="P123">
        <v>54.694045632992413</v>
      </c>
      <c r="Q123">
        <v>0</v>
      </c>
      <c r="R123">
        <v>119.01167434942106</v>
      </c>
      <c r="S123">
        <v>6.2686416830070133</v>
      </c>
      <c r="T123">
        <v>138.77325084588114</v>
      </c>
      <c r="U123">
        <v>0</v>
      </c>
      <c r="V123">
        <v>0</v>
      </c>
      <c r="AL123" s="16">
        <v>54027</v>
      </c>
      <c r="AM123" s="16" t="s">
        <v>71</v>
      </c>
      <c r="AN123" s="16" t="s">
        <v>69</v>
      </c>
      <c r="AO123">
        <v>21.306213548613744</v>
      </c>
      <c r="AP123">
        <v>42.612427767021892</v>
      </c>
      <c r="AQ123">
        <v>15.983874384532575</v>
      </c>
      <c r="AR123">
        <v>0</v>
      </c>
      <c r="AS123">
        <v>0</v>
      </c>
      <c r="AT123">
        <v>0</v>
      </c>
      <c r="AU123">
        <v>0</v>
      </c>
      <c r="AV123">
        <v>0.45906887768490573</v>
      </c>
      <c r="AW123">
        <v>8.2559604056681106</v>
      </c>
      <c r="AX123">
        <v>4.6530800012487177</v>
      </c>
      <c r="AY123">
        <v>32.013172100841714</v>
      </c>
      <c r="AZ123">
        <v>29.700000702369948</v>
      </c>
      <c r="BA123">
        <v>20.657561274108634</v>
      </c>
      <c r="BB123">
        <v>0</v>
      </c>
      <c r="BC123">
        <v>22.903866822550103</v>
      </c>
      <c r="BD123">
        <v>21.564471495097219</v>
      </c>
      <c r="BE123">
        <v>45.807740477183359</v>
      </c>
      <c r="BF123">
        <v>0</v>
      </c>
      <c r="BG123">
        <v>0</v>
      </c>
    </row>
    <row r="124" spans="1:60">
      <c r="A124" s="16">
        <v>54031</v>
      </c>
      <c r="B124" s="16" t="s">
        <v>72</v>
      </c>
      <c r="C124" s="16" t="s">
        <v>69</v>
      </c>
      <c r="D124">
        <v>175.69066458464911</v>
      </c>
      <c r="E124">
        <v>280.70996647515614</v>
      </c>
      <c r="F124">
        <v>1.8999177865879187</v>
      </c>
      <c r="G124">
        <v>0</v>
      </c>
      <c r="H124">
        <v>0</v>
      </c>
      <c r="I124">
        <v>0</v>
      </c>
      <c r="J124">
        <v>0</v>
      </c>
      <c r="K124">
        <v>16.273407644379155</v>
      </c>
      <c r="L124">
        <v>76.395108481022035</v>
      </c>
      <c r="M124">
        <v>27.67639777440731</v>
      </c>
      <c r="N124">
        <v>99.927374494823013</v>
      </c>
      <c r="O124">
        <v>83.764915132087921</v>
      </c>
      <c r="P124">
        <v>89.403255218254273</v>
      </c>
      <c r="Q124">
        <v>0</v>
      </c>
      <c r="R124">
        <v>0</v>
      </c>
      <c r="S124">
        <v>5.3104186236308077</v>
      </c>
      <c r="T124">
        <v>0</v>
      </c>
      <c r="U124">
        <v>0</v>
      </c>
      <c r="V124">
        <v>0</v>
      </c>
      <c r="AL124" s="16">
        <v>54031</v>
      </c>
      <c r="AM124" s="16" t="s">
        <v>72</v>
      </c>
      <c r="AN124" s="16" t="s">
        <v>69</v>
      </c>
      <c r="AO124">
        <v>29.605736210811173</v>
      </c>
      <c r="AP124">
        <v>93.924492867435873</v>
      </c>
      <c r="AQ124">
        <v>16.406250409964553</v>
      </c>
      <c r="AR124">
        <v>0</v>
      </c>
      <c r="AS124">
        <v>0</v>
      </c>
      <c r="AT124">
        <v>0</v>
      </c>
      <c r="AU124">
        <v>0</v>
      </c>
      <c r="AV124">
        <v>2.1873706622801561</v>
      </c>
      <c r="AW124">
        <v>30.466466339474323</v>
      </c>
      <c r="AX124">
        <v>11.165855472783395</v>
      </c>
      <c r="AY124">
        <v>24.249632852420053</v>
      </c>
      <c r="AZ124">
        <v>29.425941222435672</v>
      </c>
      <c r="BA124">
        <v>30.882248570111233</v>
      </c>
      <c r="BB124">
        <v>0</v>
      </c>
      <c r="BC124">
        <v>0</v>
      </c>
      <c r="BD124">
        <v>17.532900487165787</v>
      </c>
      <c r="BE124">
        <v>0</v>
      </c>
      <c r="BF124">
        <v>0</v>
      </c>
      <c r="BG124">
        <v>0</v>
      </c>
    </row>
    <row r="125" spans="1:60">
      <c r="A125" s="16">
        <v>54037</v>
      </c>
      <c r="B125" s="16" t="s">
        <v>60</v>
      </c>
      <c r="C125" s="16" t="s">
        <v>69</v>
      </c>
      <c r="D125">
        <v>139.9627543698316</v>
      </c>
      <c r="E125">
        <v>149.75182180093927</v>
      </c>
      <c r="F125">
        <v>2.8051076637305554</v>
      </c>
      <c r="G125">
        <v>0</v>
      </c>
      <c r="H125">
        <v>0</v>
      </c>
      <c r="I125">
        <v>0</v>
      </c>
      <c r="J125">
        <v>0</v>
      </c>
      <c r="K125">
        <v>14.611434546212147</v>
      </c>
      <c r="L125">
        <v>35.138610492260042</v>
      </c>
      <c r="M125">
        <v>14.999999768058547</v>
      </c>
      <c r="N125">
        <v>108.97584661693961</v>
      </c>
      <c r="O125">
        <v>78.629480502216822</v>
      </c>
      <c r="P125">
        <v>100.14094980652476</v>
      </c>
      <c r="Q125">
        <v>0</v>
      </c>
      <c r="R125">
        <v>132.33849741794765</v>
      </c>
      <c r="S125">
        <v>6.2154210409802673</v>
      </c>
      <c r="T125">
        <v>150.85016227481216</v>
      </c>
      <c r="U125">
        <v>0</v>
      </c>
      <c r="V125">
        <v>0</v>
      </c>
      <c r="AL125" s="16">
        <v>54037</v>
      </c>
      <c r="AM125" s="16" t="s">
        <v>60</v>
      </c>
      <c r="AN125" s="16" t="s">
        <v>69</v>
      </c>
      <c r="AO125">
        <v>23.78331812973784</v>
      </c>
      <c r="AP125">
        <v>47.599809757667529</v>
      </c>
      <c r="AQ125">
        <v>16.072463693965233</v>
      </c>
      <c r="AR125">
        <v>0</v>
      </c>
      <c r="AS125">
        <v>0</v>
      </c>
      <c r="AT125">
        <v>0</v>
      </c>
      <c r="AU125">
        <v>0</v>
      </c>
      <c r="AV125">
        <v>2.9863507058250391</v>
      </c>
      <c r="AW125">
        <v>7.1382867387033135</v>
      </c>
      <c r="AX125">
        <v>4.844843112984381</v>
      </c>
      <c r="AY125">
        <v>30.97433684722893</v>
      </c>
      <c r="AZ125">
        <v>29.430438248604105</v>
      </c>
      <c r="BA125">
        <v>33.624439357292488</v>
      </c>
      <c r="BB125">
        <v>0</v>
      </c>
      <c r="BC125">
        <v>26.267728525969442</v>
      </c>
      <c r="BD125">
        <v>22.052251807185034</v>
      </c>
      <c r="BE125">
        <v>52.722461735915999</v>
      </c>
      <c r="BF125">
        <v>0</v>
      </c>
      <c r="BG125">
        <v>0</v>
      </c>
    </row>
    <row r="126" spans="1:60">
      <c r="A126" s="16">
        <v>54057</v>
      </c>
      <c r="B126" s="16" t="s">
        <v>73</v>
      </c>
      <c r="C126" s="16" t="s">
        <v>69</v>
      </c>
      <c r="D126">
        <v>122.41964094485051</v>
      </c>
      <c r="E126">
        <v>132.52340676901039</v>
      </c>
      <c r="F126">
        <v>3.3529271324306924</v>
      </c>
      <c r="G126">
        <v>0</v>
      </c>
      <c r="H126">
        <v>0</v>
      </c>
      <c r="I126">
        <v>0</v>
      </c>
      <c r="J126">
        <v>0</v>
      </c>
      <c r="K126">
        <v>10.226279944892518</v>
      </c>
      <c r="L126">
        <v>35.034811933747115</v>
      </c>
      <c r="M126">
        <v>15.000000283430005</v>
      </c>
      <c r="N126">
        <v>116.98477423799262</v>
      </c>
      <c r="O126">
        <v>86.361354994823458</v>
      </c>
      <c r="P126">
        <v>66.291200800427546</v>
      </c>
      <c r="Q126">
        <v>0</v>
      </c>
      <c r="R126">
        <v>118.53937844749821</v>
      </c>
      <c r="S126">
        <v>0</v>
      </c>
      <c r="T126">
        <v>138.10648741710335</v>
      </c>
      <c r="U126">
        <v>0</v>
      </c>
      <c r="V126">
        <v>0</v>
      </c>
      <c r="AL126" s="16">
        <v>54057</v>
      </c>
      <c r="AM126" s="16" t="s">
        <v>73</v>
      </c>
      <c r="AN126" s="16" t="s">
        <v>69</v>
      </c>
      <c r="AO126">
        <v>19.997999239640933</v>
      </c>
      <c r="AP126">
        <v>39.996000476308552</v>
      </c>
      <c r="AQ126">
        <v>15.949679282882471</v>
      </c>
      <c r="AR126">
        <v>0</v>
      </c>
      <c r="AS126">
        <v>0</v>
      </c>
      <c r="AT126">
        <v>0</v>
      </c>
      <c r="AU126">
        <v>0</v>
      </c>
      <c r="AV126">
        <v>1.3582494783833001</v>
      </c>
      <c r="AW126">
        <v>10.851256900432301</v>
      </c>
      <c r="AX126">
        <v>4.7759362454495822</v>
      </c>
      <c r="AY126">
        <v>29.803821286383567</v>
      </c>
      <c r="AZ126">
        <v>28.540951735909374</v>
      </c>
      <c r="BA126">
        <v>23.721588162779973</v>
      </c>
      <c r="BB126">
        <v>0</v>
      </c>
      <c r="BC126">
        <v>22.839751171372381</v>
      </c>
      <c r="BD126">
        <v>0</v>
      </c>
      <c r="BE126">
        <v>45.759910994955852</v>
      </c>
      <c r="BF126">
        <v>0</v>
      </c>
      <c r="BG126">
        <v>0</v>
      </c>
    </row>
    <row r="127" spans="1:60">
      <c r="A127" s="16">
        <v>54063</v>
      </c>
      <c r="B127" t="s">
        <v>74</v>
      </c>
      <c r="C127" s="16" t="s">
        <v>69</v>
      </c>
      <c r="D127">
        <v>149.11946938297166</v>
      </c>
      <c r="E127">
        <v>161.54607300027854</v>
      </c>
      <c r="F127">
        <v>2.6973637237817081</v>
      </c>
      <c r="G127">
        <v>0</v>
      </c>
      <c r="H127">
        <v>0</v>
      </c>
      <c r="I127">
        <v>0</v>
      </c>
      <c r="J127">
        <v>0</v>
      </c>
      <c r="K127">
        <v>5.8072024270670681</v>
      </c>
      <c r="L127">
        <v>35.162574500711635</v>
      </c>
      <c r="M127">
        <v>15.000000028495798</v>
      </c>
      <c r="N127">
        <v>113.30338593788102</v>
      </c>
      <c r="O127">
        <v>83.015953409344519</v>
      </c>
      <c r="P127">
        <v>70.053973132341852</v>
      </c>
      <c r="Q127">
        <v>0</v>
      </c>
      <c r="R127">
        <v>118.90227021396684</v>
      </c>
      <c r="S127">
        <v>6.273300440664543</v>
      </c>
      <c r="T127">
        <v>138.71928712953837</v>
      </c>
      <c r="U127">
        <v>0</v>
      </c>
      <c r="V127">
        <v>0</v>
      </c>
      <c r="AL127" s="16">
        <v>54063</v>
      </c>
      <c r="AM127" t="s">
        <v>74</v>
      </c>
      <c r="AN127" s="16" t="s">
        <v>69</v>
      </c>
      <c r="AO127">
        <v>24.336433263593971</v>
      </c>
      <c r="AP127">
        <v>48.67879898554056</v>
      </c>
      <c r="AQ127">
        <v>14.343722007865795</v>
      </c>
      <c r="AR127">
        <v>0</v>
      </c>
      <c r="AS127">
        <v>0</v>
      </c>
      <c r="AT127">
        <v>0</v>
      </c>
      <c r="AU127">
        <v>0</v>
      </c>
      <c r="AV127">
        <v>0.80452133435974549</v>
      </c>
      <c r="AW127">
        <v>7.3546662408590562</v>
      </c>
      <c r="AX127">
        <v>4.5186983605147901</v>
      </c>
      <c r="AY127">
        <v>26.879270201085227</v>
      </c>
      <c r="AZ127">
        <v>30.347904480694755</v>
      </c>
      <c r="BA127">
        <v>23.505136434731401</v>
      </c>
      <c r="BB127">
        <v>0</v>
      </c>
      <c r="BC127">
        <v>22.865818108268368</v>
      </c>
      <c r="BD127">
        <v>21.564468937231403</v>
      </c>
      <c r="BE127">
        <v>45.747361092504363</v>
      </c>
      <c r="BF127">
        <v>0</v>
      </c>
      <c r="BG127">
        <v>0</v>
      </c>
    </row>
    <row r="128" spans="1:60">
      <c r="A128" s="16">
        <v>54065</v>
      </c>
      <c r="B128" t="s">
        <v>75</v>
      </c>
      <c r="C128" s="16" t="s">
        <v>69</v>
      </c>
      <c r="D128">
        <v>130.44169516155327</v>
      </c>
      <c r="E128">
        <v>141.21332670392823</v>
      </c>
      <c r="F128">
        <v>3.7584202443019672</v>
      </c>
      <c r="G128">
        <v>0</v>
      </c>
      <c r="H128">
        <v>0</v>
      </c>
      <c r="I128">
        <v>0</v>
      </c>
      <c r="J128">
        <v>0</v>
      </c>
      <c r="K128">
        <v>1.1230793627789109</v>
      </c>
      <c r="L128">
        <v>35.108409227750826</v>
      </c>
      <c r="M128">
        <v>15.000000048187648</v>
      </c>
      <c r="N128">
        <v>127.21039253715664</v>
      </c>
      <c r="O128">
        <v>81.883908547764122</v>
      </c>
      <c r="P128">
        <v>72.489688895858635</v>
      </c>
      <c r="Q128">
        <v>0</v>
      </c>
      <c r="R128">
        <v>118.88464709405508</v>
      </c>
      <c r="S128">
        <v>0</v>
      </c>
      <c r="T128">
        <v>138.51917660738275</v>
      </c>
      <c r="U128">
        <v>0</v>
      </c>
      <c r="V128">
        <v>0</v>
      </c>
      <c r="AL128" s="16">
        <v>54065</v>
      </c>
      <c r="AM128" t="s">
        <v>75</v>
      </c>
      <c r="AN128" s="16" t="s">
        <v>69</v>
      </c>
      <c r="AO128">
        <v>21.306214725265878</v>
      </c>
      <c r="AP128">
        <v>42.612428738581414</v>
      </c>
      <c r="AQ128">
        <v>15.827548209413498</v>
      </c>
      <c r="AR128">
        <v>0</v>
      </c>
      <c r="AS128">
        <v>0</v>
      </c>
      <c r="AT128">
        <v>0</v>
      </c>
      <c r="AU128">
        <v>0</v>
      </c>
      <c r="AV128">
        <v>0.14915827816664698</v>
      </c>
      <c r="AW128">
        <v>7.1029972039675604</v>
      </c>
      <c r="AX128">
        <v>4.1017173183287223</v>
      </c>
      <c r="AY128">
        <v>32.63358176942635</v>
      </c>
      <c r="AZ128">
        <v>29.0850645085427</v>
      </c>
      <c r="BA128">
        <v>23.011342116028072</v>
      </c>
      <c r="BB128">
        <v>0</v>
      </c>
      <c r="BC128">
        <v>22.903870545369998</v>
      </c>
      <c r="BD128">
        <v>0</v>
      </c>
      <c r="BE128">
        <v>45.807736245217711</v>
      </c>
      <c r="BF128">
        <v>0</v>
      </c>
      <c r="BG128">
        <v>0</v>
      </c>
    </row>
    <row r="129" spans="1:60">
      <c r="A129" s="16">
        <v>54071</v>
      </c>
      <c r="B129" t="s">
        <v>76</v>
      </c>
      <c r="C129" s="16" t="s">
        <v>69</v>
      </c>
      <c r="D129">
        <v>137.81119574304151</v>
      </c>
      <c r="E129">
        <v>161.80852413096798</v>
      </c>
      <c r="F129">
        <v>0.9177796122362325</v>
      </c>
      <c r="G129">
        <v>0</v>
      </c>
      <c r="H129">
        <v>0</v>
      </c>
      <c r="I129">
        <v>0</v>
      </c>
      <c r="J129">
        <v>0</v>
      </c>
      <c r="K129">
        <v>5.064380418508186E-2</v>
      </c>
      <c r="L129">
        <v>42.048578157617257</v>
      </c>
      <c r="M129">
        <v>16.493582656837454</v>
      </c>
      <c r="N129">
        <v>94.015142899276739</v>
      </c>
      <c r="O129">
        <v>89.951398644990036</v>
      </c>
      <c r="P129">
        <v>78.715643799483189</v>
      </c>
      <c r="Q129">
        <v>0</v>
      </c>
      <c r="R129">
        <v>145.24651909304805</v>
      </c>
      <c r="S129">
        <v>6.1832635222940926</v>
      </c>
      <c r="T129">
        <v>182.77031958177102</v>
      </c>
      <c r="U129">
        <v>0</v>
      </c>
      <c r="V129">
        <v>0</v>
      </c>
      <c r="AL129" s="16">
        <v>54071</v>
      </c>
      <c r="AM129" t="s">
        <v>76</v>
      </c>
      <c r="AN129" s="16" t="s">
        <v>69</v>
      </c>
      <c r="AO129">
        <v>22.796399168511027</v>
      </c>
      <c r="AP129">
        <v>49.777246991794378</v>
      </c>
      <c r="AQ129">
        <v>16.707388319689059</v>
      </c>
      <c r="AR129">
        <v>0</v>
      </c>
      <c r="AS129">
        <v>0</v>
      </c>
      <c r="AT129">
        <v>0</v>
      </c>
      <c r="AU129">
        <v>0</v>
      </c>
      <c r="AV129">
        <v>6.7724810494573743E-3</v>
      </c>
      <c r="AW129">
        <v>16.671649322945857</v>
      </c>
      <c r="AX129">
        <v>6.8320812671986477</v>
      </c>
      <c r="AY129">
        <v>23.607949327436842</v>
      </c>
      <c r="AZ129">
        <v>31.04387508054716</v>
      </c>
      <c r="BA129">
        <v>34.277390745776152</v>
      </c>
      <c r="BB129">
        <v>0</v>
      </c>
      <c r="BC129">
        <v>28.338749441571888</v>
      </c>
      <c r="BD129">
        <v>21.564470047866685</v>
      </c>
      <c r="BE129">
        <v>57.261393384705713</v>
      </c>
      <c r="BF129">
        <v>0</v>
      </c>
      <c r="BG129">
        <v>0</v>
      </c>
    </row>
    <row r="130" spans="1:60">
      <c r="A130" s="16">
        <v>54077</v>
      </c>
      <c r="B130" t="s">
        <v>77</v>
      </c>
      <c r="C130" s="16" t="s">
        <v>69</v>
      </c>
      <c r="D130">
        <v>166.77760084742556</v>
      </c>
      <c r="E130">
        <v>180.67574559634767</v>
      </c>
      <c r="F130">
        <v>2.2778648407633648</v>
      </c>
      <c r="G130">
        <v>0</v>
      </c>
      <c r="H130">
        <v>0</v>
      </c>
      <c r="I130">
        <v>0</v>
      </c>
      <c r="J130">
        <v>0</v>
      </c>
      <c r="K130">
        <v>5.8786503073383667</v>
      </c>
      <c r="L130">
        <v>35.187396544145258</v>
      </c>
      <c r="M130">
        <v>14.999999628266385</v>
      </c>
      <c r="N130">
        <v>146.2584063163481</v>
      </c>
      <c r="O130">
        <v>87.189149158686234</v>
      </c>
      <c r="P130">
        <v>60.475496764268726</v>
      </c>
      <c r="Q130">
        <v>0</v>
      </c>
      <c r="R130">
        <v>163.02001484440865</v>
      </c>
      <c r="S130">
        <v>6.2733005118149832</v>
      </c>
      <c r="T130">
        <v>190.18999875749347</v>
      </c>
      <c r="U130">
        <v>0</v>
      </c>
      <c r="V130">
        <v>0</v>
      </c>
      <c r="AL130" s="16">
        <v>54077</v>
      </c>
      <c r="AM130" t="s">
        <v>77</v>
      </c>
      <c r="AN130" s="16" t="s">
        <v>69</v>
      </c>
      <c r="AO130">
        <v>27.191995011421398</v>
      </c>
      <c r="AP130">
        <v>54.383996684352091</v>
      </c>
      <c r="AQ130">
        <v>13.464834973843116</v>
      </c>
      <c r="AR130">
        <v>0</v>
      </c>
      <c r="AS130">
        <v>0</v>
      </c>
      <c r="AT130">
        <v>0</v>
      </c>
      <c r="AU130">
        <v>0</v>
      </c>
      <c r="AV130">
        <v>0.77998414592576826</v>
      </c>
      <c r="AW130">
        <v>7.1959267828764162</v>
      </c>
      <c r="AX130">
        <v>4.5046939439445284</v>
      </c>
      <c r="AY130">
        <v>32.389867493955741</v>
      </c>
      <c r="AZ130">
        <v>28.337063658758282</v>
      </c>
      <c r="BA130">
        <v>21.409935588023195</v>
      </c>
      <c r="BB130">
        <v>0</v>
      </c>
      <c r="BC130">
        <v>31.350001417075866</v>
      </c>
      <c r="BD130">
        <v>21.564469112763653</v>
      </c>
      <c r="BE130">
        <v>62.700000955562089</v>
      </c>
      <c r="BF130">
        <v>0</v>
      </c>
      <c r="BG130">
        <v>0</v>
      </c>
    </row>
    <row r="131" spans="1:60">
      <c r="A131" s="16">
        <v>54093</v>
      </c>
      <c r="B131" t="s">
        <v>78</v>
      </c>
      <c r="C131" s="16" t="s">
        <v>69</v>
      </c>
      <c r="D131">
        <v>124.72019822083584</v>
      </c>
      <c r="E131">
        <v>135.11353336335586</v>
      </c>
      <c r="F131">
        <v>1.2109948486451507</v>
      </c>
      <c r="G131">
        <v>0</v>
      </c>
      <c r="H131">
        <v>0</v>
      </c>
      <c r="I131">
        <v>0</v>
      </c>
      <c r="J131">
        <v>0</v>
      </c>
      <c r="K131">
        <v>1.57640567658841</v>
      </c>
      <c r="L131">
        <v>35.017881742375629</v>
      </c>
      <c r="M131">
        <v>15.000000300111305</v>
      </c>
      <c r="N131">
        <v>137.07377222740328</v>
      </c>
      <c r="O131">
        <v>90.116865833959551</v>
      </c>
      <c r="P131">
        <v>71.14218033133551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AL131" s="16">
        <v>54093</v>
      </c>
      <c r="AM131" t="s">
        <v>78</v>
      </c>
      <c r="AN131" s="16" t="s">
        <v>69</v>
      </c>
      <c r="AO131">
        <v>20.334815083217567</v>
      </c>
      <c r="AP131">
        <v>40.669624056657007</v>
      </c>
      <c r="AQ131">
        <v>16.626474961592677</v>
      </c>
      <c r="AR131">
        <v>0</v>
      </c>
      <c r="AS131">
        <v>0</v>
      </c>
      <c r="AT131">
        <v>0</v>
      </c>
      <c r="AU131">
        <v>0</v>
      </c>
      <c r="AV131">
        <v>0.20915878748415018</v>
      </c>
      <c r="AW131">
        <v>7.3996220225112266</v>
      </c>
      <c r="AX131">
        <v>4.6126350794902171</v>
      </c>
      <c r="AY131">
        <v>43.402110610234843</v>
      </c>
      <c r="AZ131">
        <v>28.9628261505914</v>
      </c>
      <c r="BA131">
        <v>24.897241346063829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</row>
    <row r="132" spans="1:60">
      <c r="A132" s="17"/>
      <c r="B132" s="18">
        <v>2007</v>
      </c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AL132" s="17"/>
      <c r="AM132" s="18">
        <v>2007</v>
      </c>
      <c r="AN132" s="19"/>
      <c r="AO132" s="19"/>
      <c r="AP132" s="19"/>
      <c r="AQ132" s="19"/>
      <c r="AR132" s="19"/>
      <c r="AS132" s="19"/>
      <c r="AT132" s="19"/>
      <c r="AU132" s="19"/>
      <c r="AV132" s="19"/>
      <c r="AW132" s="19"/>
      <c r="AX132" s="19"/>
      <c r="AY132" s="19"/>
      <c r="AZ132" s="19"/>
      <c r="BA132" s="19"/>
      <c r="BB132" s="19"/>
      <c r="BC132" s="19"/>
      <c r="BD132" s="19"/>
      <c r="BE132" s="19"/>
      <c r="BF132" s="19"/>
      <c r="BG132" s="19"/>
      <c r="BH132" s="19"/>
    </row>
    <row r="133" spans="1:60" ht="30">
      <c r="A133" s="10" t="s">
        <v>7</v>
      </c>
      <c r="B133" s="10"/>
      <c r="C133" s="10"/>
      <c r="D133" s="10" t="s">
        <v>21</v>
      </c>
      <c r="E133" s="10" t="s">
        <v>22</v>
      </c>
      <c r="F133" s="10" t="s">
        <v>23</v>
      </c>
      <c r="G133" s="10" t="s">
        <v>24</v>
      </c>
      <c r="H133" s="10" t="s">
        <v>25</v>
      </c>
      <c r="I133" s="10" t="s">
        <v>26</v>
      </c>
      <c r="J133" s="10" t="s">
        <v>27</v>
      </c>
      <c r="K133" s="10" t="s">
        <v>28</v>
      </c>
      <c r="L133" s="10" t="s">
        <v>29</v>
      </c>
      <c r="M133" s="10" t="s">
        <v>30</v>
      </c>
      <c r="N133" s="10" t="s">
        <v>31</v>
      </c>
      <c r="O133" s="10" t="s">
        <v>32</v>
      </c>
      <c r="P133" s="10" t="s">
        <v>33</v>
      </c>
      <c r="Q133" s="10" t="s">
        <v>34</v>
      </c>
      <c r="R133" s="10" t="s">
        <v>35</v>
      </c>
      <c r="S133" s="10" t="s">
        <v>36</v>
      </c>
      <c r="T133" s="10" t="s">
        <v>37</v>
      </c>
      <c r="U133" s="10" t="s">
        <v>38</v>
      </c>
      <c r="V133" s="10" t="s">
        <v>39</v>
      </c>
      <c r="AL133" s="3" t="s">
        <v>7</v>
      </c>
      <c r="AM133" s="3"/>
      <c r="AN133" s="3"/>
      <c r="AO133" s="3" t="s">
        <v>21</v>
      </c>
      <c r="AP133" s="3" t="s">
        <v>22</v>
      </c>
      <c r="AQ133" s="3" t="s">
        <v>23</v>
      </c>
      <c r="AR133" s="3" t="s">
        <v>24</v>
      </c>
      <c r="AS133" s="3" t="s">
        <v>25</v>
      </c>
      <c r="AT133" s="3" t="s">
        <v>26</v>
      </c>
      <c r="AU133" s="3" t="s">
        <v>27</v>
      </c>
      <c r="AV133" s="3" t="s">
        <v>28</v>
      </c>
      <c r="AW133" s="3" t="s">
        <v>29</v>
      </c>
      <c r="AX133" s="3" t="s">
        <v>30</v>
      </c>
      <c r="AY133" s="3" t="s">
        <v>31</v>
      </c>
      <c r="AZ133" s="3" t="s">
        <v>32</v>
      </c>
      <c r="BA133" s="3" t="s">
        <v>33</v>
      </c>
      <c r="BB133" s="3" t="s">
        <v>34</v>
      </c>
      <c r="BC133" s="3" t="s">
        <v>35</v>
      </c>
      <c r="BD133" s="3" t="s">
        <v>36</v>
      </c>
      <c r="BE133" s="3" t="s">
        <v>37</v>
      </c>
      <c r="BF133" s="3" t="s">
        <v>38</v>
      </c>
      <c r="BG133" s="3" t="s">
        <v>39</v>
      </c>
      <c r="BH133" s="3" t="s">
        <v>40</v>
      </c>
    </row>
    <row r="134" spans="1:60">
      <c r="A134" s="16">
        <v>54003</v>
      </c>
      <c r="B134" s="16" t="s">
        <v>68</v>
      </c>
      <c r="C134" s="16" t="s">
        <v>69</v>
      </c>
      <c r="D134">
        <f>D105/D18</f>
        <v>131.42533194334874</v>
      </c>
      <c r="E134">
        <f t="shared" ref="E134:T144" si="8">E105/E18</f>
        <v>142.35381041355092</v>
      </c>
      <c r="F134">
        <f t="shared" si="8"/>
        <v>3.2985029796552601</v>
      </c>
      <c r="G134">
        <v>0</v>
      </c>
      <c r="H134">
        <v>0</v>
      </c>
      <c r="I134">
        <v>0</v>
      </c>
      <c r="J134">
        <v>0</v>
      </c>
      <c r="K134">
        <f t="shared" si="8"/>
        <v>1.2591880240596274</v>
      </c>
      <c r="L134">
        <f t="shared" si="8"/>
        <v>35.338612368151225</v>
      </c>
      <c r="M134">
        <f t="shared" si="8"/>
        <v>14.999999745578641</v>
      </c>
      <c r="N134">
        <f t="shared" si="8"/>
        <v>117.28183086048296</v>
      </c>
      <c r="O134">
        <f t="shared" si="8"/>
        <v>78.334175270588901</v>
      </c>
      <c r="P134">
        <f t="shared" si="8"/>
        <v>82.626092626802816</v>
      </c>
      <c r="Q134">
        <v>0</v>
      </c>
      <c r="R134">
        <f t="shared" si="8"/>
        <v>123.35697474097584</v>
      </c>
      <c r="S134">
        <f t="shared" si="8"/>
        <v>6.2705971090031269</v>
      </c>
      <c r="T134">
        <f t="shared" si="8"/>
        <v>143.87216824625975</v>
      </c>
      <c r="U134">
        <v>0</v>
      </c>
      <c r="V134">
        <v>0</v>
      </c>
      <c r="AL134" s="16">
        <v>54003</v>
      </c>
      <c r="AM134" s="16" t="s">
        <v>68</v>
      </c>
      <c r="AN134" s="16" t="s">
        <v>69</v>
      </c>
      <c r="AO134">
        <f>AO105/AO18</f>
        <v>21.953243323784324</v>
      </c>
      <c r="AP134">
        <f t="shared" ref="AP134:BE144" si="9">AP105/AP18</f>
        <v>44.027996123392249</v>
      </c>
      <c r="AQ134">
        <f t="shared" si="9"/>
        <v>15.498893632089567</v>
      </c>
      <c r="AR134">
        <v>0</v>
      </c>
      <c r="AS134">
        <v>0</v>
      </c>
      <c r="AT134">
        <v>0</v>
      </c>
      <c r="AU134">
        <v>0</v>
      </c>
      <c r="AV134">
        <f t="shared" si="9"/>
        <v>0.16710937762199785</v>
      </c>
      <c r="AW134">
        <f t="shared" si="9"/>
        <v>7.2836512392294699</v>
      </c>
      <c r="AX134">
        <f t="shared" si="9"/>
        <v>6.6164532110578369</v>
      </c>
      <c r="AY134">
        <f t="shared" si="9"/>
        <v>34.219311847239283</v>
      </c>
      <c r="AZ134">
        <f t="shared" si="9"/>
        <v>30.045121752902922</v>
      </c>
      <c r="BA134">
        <f t="shared" si="9"/>
        <v>28.168767545118701</v>
      </c>
      <c r="BB134">
        <v>0</v>
      </c>
      <c r="BC134">
        <f t="shared" si="9"/>
        <v>23.732723009077059</v>
      </c>
      <c r="BD134">
        <f t="shared" si="9"/>
        <v>21.564470284620985</v>
      </c>
      <c r="BE134">
        <f t="shared" si="9"/>
        <v>47.761469140225522</v>
      </c>
      <c r="BF134">
        <v>0</v>
      </c>
      <c r="BG134">
        <v>0</v>
      </c>
    </row>
    <row r="135" spans="1:60">
      <c r="A135" s="16">
        <v>54023</v>
      </c>
      <c r="B135" s="16" t="s">
        <v>70</v>
      </c>
      <c r="C135" s="16" t="s">
        <v>69</v>
      </c>
      <c r="D135">
        <f t="shared" ref="D135:R144" si="10">D106/D19</f>
        <v>115.55905898295416</v>
      </c>
      <c r="E135">
        <f t="shared" si="10"/>
        <v>121.37184414364471</v>
      </c>
      <c r="F135">
        <f t="shared" si="10"/>
        <v>1.4941493738250877</v>
      </c>
      <c r="G135">
        <v>0</v>
      </c>
      <c r="H135">
        <v>0</v>
      </c>
      <c r="I135">
        <v>0</v>
      </c>
      <c r="J135">
        <v>0</v>
      </c>
      <c r="K135">
        <f t="shared" si="10"/>
        <v>0.23504487330902232</v>
      </c>
      <c r="L135">
        <f t="shared" si="10"/>
        <v>35.114703220871895</v>
      </c>
      <c r="M135">
        <f t="shared" si="10"/>
        <v>14.999999517983561</v>
      </c>
      <c r="N135">
        <f t="shared" si="10"/>
        <v>116.81820209644889</v>
      </c>
      <c r="O135">
        <f t="shared" si="10"/>
        <v>88.368921721238479</v>
      </c>
      <c r="P135">
        <f t="shared" si="10"/>
        <v>55.814890843037446</v>
      </c>
      <c r="Q135">
        <v>0</v>
      </c>
      <c r="R135">
        <f t="shared" si="10"/>
        <v>104.6576423763924</v>
      </c>
      <c r="S135">
        <v>0</v>
      </c>
      <c r="T135">
        <f t="shared" si="8"/>
        <v>115.18650615864269</v>
      </c>
      <c r="U135">
        <v>0</v>
      </c>
      <c r="V135">
        <v>0</v>
      </c>
      <c r="AL135" s="16">
        <v>54023</v>
      </c>
      <c r="AM135" s="16" t="s">
        <v>70</v>
      </c>
      <c r="AN135" s="16" t="s">
        <v>69</v>
      </c>
      <c r="AO135">
        <f t="shared" ref="AO135:BC144" si="11">AO106/AO19</f>
        <v>20.334813804938104</v>
      </c>
      <c r="AP135">
        <f t="shared" si="11"/>
        <v>50.290273973221936</v>
      </c>
      <c r="AQ135">
        <f t="shared" si="11"/>
        <v>16.531554678318667</v>
      </c>
      <c r="AR135">
        <v>0</v>
      </c>
      <c r="AS135">
        <v>0</v>
      </c>
      <c r="AT135">
        <v>0</v>
      </c>
      <c r="AU135">
        <v>0</v>
      </c>
      <c r="AV135">
        <f t="shared" si="11"/>
        <v>3.248757668066847E-2</v>
      </c>
      <c r="AW135">
        <f t="shared" si="11"/>
        <v>18.94509786185305</v>
      </c>
      <c r="AX135">
        <f t="shared" si="11"/>
        <v>6.2195407448243492</v>
      </c>
      <c r="AY135">
        <f t="shared" si="11"/>
        <v>32.631723157156372</v>
      </c>
      <c r="AZ135">
        <f t="shared" si="11"/>
        <v>25.896325420023796</v>
      </c>
      <c r="BA135">
        <f t="shared" si="11"/>
        <v>20.935306879642631</v>
      </c>
      <c r="BB135">
        <v>0</v>
      </c>
      <c r="BC135">
        <f t="shared" si="11"/>
        <v>21.722029491117656</v>
      </c>
      <c r="BD135">
        <v>0</v>
      </c>
      <c r="BE135">
        <f t="shared" si="9"/>
        <v>51.366162312734915</v>
      </c>
      <c r="BF135">
        <v>0</v>
      </c>
      <c r="BG135">
        <v>0</v>
      </c>
    </row>
    <row r="136" spans="1:60">
      <c r="A136" s="16">
        <v>54027</v>
      </c>
      <c r="B136" s="16" t="s">
        <v>71</v>
      </c>
      <c r="C136" s="16" t="s">
        <v>69</v>
      </c>
      <c r="D136">
        <f t="shared" si="10"/>
        <v>120.96540297604119</v>
      </c>
      <c r="E136">
        <f t="shared" si="8"/>
        <v>129.48134056666882</v>
      </c>
      <c r="F136">
        <f t="shared" si="8"/>
        <v>2.9292144166441707</v>
      </c>
      <c r="G136">
        <v>0</v>
      </c>
      <c r="H136">
        <v>0</v>
      </c>
      <c r="I136">
        <v>0</v>
      </c>
      <c r="J136">
        <v>0</v>
      </c>
      <c r="K136">
        <f t="shared" si="8"/>
        <v>1.7882410559889443</v>
      </c>
      <c r="L136">
        <f t="shared" si="8"/>
        <v>35.165676560791262</v>
      </c>
      <c r="M136">
        <f t="shared" si="8"/>
        <v>15.000000123759065</v>
      </c>
      <c r="N136">
        <f t="shared" si="8"/>
        <v>130.58697140093673</v>
      </c>
      <c r="O136">
        <f t="shared" si="8"/>
        <v>80.213161171800223</v>
      </c>
      <c r="P136">
        <f t="shared" si="8"/>
        <v>57.778891468095019</v>
      </c>
      <c r="Q136">
        <v>0</v>
      </c>
      <c r="R136">
        <f t="shared" si="8"/>
        <v>115.51454418509358</v>
      </c>
      <c r="S136">
        <f t="shared" si="8"/>
        <v>6.0844383780228641</v>
      </c>
      <c r="T136">
        <f t="shared" si="8"/>
        <v>131.77894306465043</v>
      </c>
      <c r="U136">
        <v>0</v>
      </c>
      <c r="V136">
        <v>0</v>
      </c>
      <c r="AL136" s="16">
        <v>54027</v>
      </c>
      <c r="AM136" s="16" t="s">
        <v>71</v>
      </c>
      <c r="AN136" s="16" t="s">
        <v>69</v>
      </c>
      <c r="AO136">
        <f t="shared" si="11"/>
        <v>20.334813617910168</v>
      </c>
      <c r="AP136">
        <f t="shared" si="9"/>
        <v>40.669627075628888</v>
      </c>
      <c r="AQ136">
        <f t="shared" si="9"/>
        <v>15.227276981752098</v>
      </c>
      <c r="AR136">
        <v>0</v>
      </c>
      <c r="AS136">
        <v>0</v>
      </c>
      <c r="AT136">
        <v>0</v>
      </c>
      <c r="AU136">
        <v>0</v>
      </c>
      <c r="AV136">
        <f t="shared" si="9"/>
        <v>0.24122654323850642</v>
      </c>
      <c r="AW136">
        <f t="shared" si="9"/>
        <v>8.8907115897219882</v>
      </c>
      <c r="AX136">
        <f t="shared" si="9"/>
        <v>5.6172135330244268</v>
      </c>
      <c r="AY136">
        <f t="shared" si="9"/>
        <v>39.525419596435825</v>
      </c>
      <c r="AZ136">
        <f t="shared" si="9"/>
        <v>29.399410846028033</v>
      </c>
      <c r="BA136">
        <f t="shared" si="9"/>
        <v>20.983466433153314</v>
      </c>
      <c r="BB136">
        <v>0</v>
      </c>
      <c r="BC136">
        <f t="shared" si="9"/>
        <v>22.903867861738963</v>
      </c>
      <c r="BD136">
        <f t="shared" si="9"/>
        <v>21.564470689047827</v>
      </c>
      <c r="BE136">
        <f t="shared" si="9"/>
        <v>45.807739539824553</v>
      </c>
      <c r="BF136">
        <v>0</v>
      </c>
      <c r="BG136">
        <v>0</v>
      </c>
    </row>
    <row r="137" spans="1:60">
      <c r="A137" s="16">
        <v>54031</v>
      </c>
      <c r="B137" s="16" t="s">
        <v>72</v>
      </c>
      <c r="C137" s="16" t="s">
        <v>69</v>
      </c>
      <c r="D137">
        <f t="shared" si="10"/>
        <v>146.85298758204485</v>
      </c>
      <c r="E137">
        <f t="shared" si="8"/>
        <v>236.13413040095691</v>
      </c>
      <c r="F137">
        <f t="shared" si="8"/>
        <v>3.1706846240881532</v>
      </c>
      <c r="G137">
        <v>0</v>
      </c>
      <c r="H137">
        <v>0</v>
      </c>
      <c r="I137">
        <v>0</v>
      </c>
      <c r="J137">
        <v>0</v>
      </c>
      <c r="K137">
        <f t="shared" si="8"/>
        <v>16.931085249103194</v>
      </c>
      <c r="L137">
        <f t="shared" si="8"/>
        <v>77.468539494039476</v>
      </c>
      <c r="M137">
        <f t="shared" si="8"/>
        <v>28.058302346648073</v>
      </c>
      <c r="N137">
        <f t="shared" si="8"/>
        <v>128.89654630077365</v>
      </c>
      <c r="O137">
        <f t="shared" si="8"/>
        <v>84.376352923454476</v>
      </c>
      <c r="P137">
        <f t="shared" si="8"/>
        <v>85.011868320314235</v>
      </c>
      <c r="Q137">
        <f t="shared" si="8"/>
        <v>205.88021408182115</v>
      </c>
      <c r="R137">
        <f t="shared" si="8"/>
        <v>132.18346641725552</v>
      </c>
      <c r="S137">
        <f t="shared" si="8"/>
        <v>6.5047540769420733</v>
      </c>
      <c r="T137">
        <f t="shared" si="8"/>
        <v>227.50483775538018</v>
      </c>
      <c r="U137">
        <v>0</v>
      </c>
      <c r="V137">
        <v>0</v>
      </c>
      <c r="AL137" s="16">
        <v>54031</v>
      </c>
      <c r="AM137" s="16" t="s">
        <v>72</v>
      </c>
      <c r="AN137" s="16" t="s">
        <v>69</v>
      </c>
      <c r="AO137">
        <f t="shared" si="11"/>
        <v>24.998884102829436</v>
      </c>
      <c r="AP137">
        <f t="shared" si="9"/>
        <v>110.80667031090064</v>
      </c>
      <c r="AQ137">
        <f t="shared" si="9"/>
        <v>16.003965509118345</v>
      </c>
      <c r="AR137">
        <v>0</v>
      </c>
      <c r="AS137">
        <v>0</v>
      </c>
      <c r="AT137">
        <v>0</v>
      </c>
      <c r="AU137">
        <v>0</v>
      </c>
      <c r="AV137">
        <f t="shared" si="9"/>
        <v>2.2835843607022421</v>
      </c>
      <c r="AW137">
        <f t="shared" si="9"/>
        <v>44.971870599928117</v>
      </c>
      <c r="AX137">
        <f t="shared" si="9"/>
        <v>16.398109830460385</v>
      </c>
      <c r="AY137">
        <f t="shared" si="9"/>
        <v>28.221555468347077</v>
      </c>
      <c r="AZ137">
        <f t="shared" si="9"/>
        <v>28.008196047236702</v>
      </c>
      <c r="BA137">
        <f t="shared" si="9"/>
        <v>29.842373372969334</v>
      </c>
      <c r="BB137">
        <f t="shared" si="9"/>
        <v>91.715034360258571</v>
      </c>
      <c r="BC137">
        <f t="shared" si="9"/>
        <v>26.201441157158857</v>
      </c>
      <c r="BD137">
        <f t="shared" si="9"/>
        <v>21.564468459254208</v>
      </c>
      <c r="BE137">
        <f t="shared" si="9"/>
        <v>108.33190010793621</v>
      </c>
      <c r="BF137">
        <v>0</v>
      </c>
      <c r="BG137">
        <v>0</v>
      </c>
    </row>
    <row r="138" spans="1:60">
      <c r="A138" s="16">
        <v>54037</v>
      </c>
      <c r="B138" s="16" t="s">
        <v>60</v>
      </c>
      <c r="C138" s="16" t="s">
        <v>69</v>
      </c>
      <c r="D138">
        <f t="shared" si="10"/>
        <v>151.41760022916012</v>
      </c>
      <c r="E138">
        <f t="shared" si="8"/>
        <v>163.31981445506759</v>
      </c>
      <c r="F138">
        <f t="shared" si="8"/>
        <v>3.5081345800901165</v>
      </c>
      <c r="G138">
        <v>0</v>
      </c>
      <c r="H138">
        <v>0</v>
      </c>
      <c r="I138">
        <v>0</v>
      </c>
      <c r="J138">
        <v>0</v>
      </c>
      <c r="K138">
        <f t="shared" si="8"/>
        <v>11.806680345354069</v>
      </c>
      <c r="L138">
        <f t="shared" si="8"/>
        <v>35.239059528698981</v>
      </c>
      <c r="M138">
        <f t="shared" si="8"/>
        <v>14.999999739343487</v>
      </c>
      <c r="N138">
        <f t="shared" si="8"/>
        <v>109.16575421643721</v>
      </c>
      <c r="O138">
        <f t="shared" si="8"/>
        <v>79.919661897955365</v>
      </c>
      <c r="P138">
        <f t="shared" si="8"/>
        <v>96.814017813367897</v>
      </c>
      <c r="Q138">
        <f t="shared" si="8"/>
        <v>184.87064595130764</v>
      </c>
      <c r="R138">
        <f t="shared" si="8"/>
        <v>145.92015921420165</v>
      </c>
      <c r="S138">
        <f t="shared" si="8"/>
        <v>6.5155041547098449</v>
      </c>
      <c r="T138">
        <f t="shared" si="8"/>
        <v>168.86029712429507</v>
      </c>
      <c r="U138">
        <v>0</v>
      </c>
      <c r="V138">
        <v>0</v>
      </c>
      <c r="AL138" s="16">
        <v>54037</v>
      </c>
      <c r="AM138" s="16" t="s">
        <v>60</v>
      </c>
      <c r="AN138" s="16" t="s">
        <v>69</v>
      </c>
      <c r="AO138">
        <f t="shared" si="11"/>
        <v>24.967799079107319</v>
      </c>
      <c r="AP138">
        <f t="shared" si="9"/>
        <v>49.935603507163549</v>
      </c>
      <c r="AQ138">
        <f t="shared" si="9"/>
        <v>17.766730125346573</v>
      </c>
      <c r="AR138">
        <v>0</v>
      </c>
      <c r="AS138">
        <v>0</v>
      </c>
      <c r="AT138">
        <v>0</v>
      </c>
      <c r="AU138">
        <v>0</v>
      </c>
      <c r="AV138">
        <f t="shared" si="9"/>
        <v>2.4160810169579632</v>
      </c>
      <c r="AW138">
        <f t="shared" si="9"/>
        <v>7.1887886861569479</v>
      </c>
      <c r="AX138">
        <f t="shared" si="9"/>
        <v>5.5111327418538769</v>
      </c>
      <c r="AY138">
        <f t="shared" si="9"/>
        <v>32.339525201740329</v>
      </c>
      <c r="AZ138">
        <f t="shared" si="9"/>
        <v>29.452980401140763</v>
      </c>
      <c r="BA138">
        <f t="shared" si="9"/>
        <v>31.293126123016517</v>
      </c>
      <c r="BB138">
        <f t="shared" si="9"/>
        <v>62.220638856176862</v>
      </c>
      <c r="BC138">
        <f t="shared" si="9"/>
        <v>28.380004469561694</v>
      </c>
      <c r="BD138">
        <f t="shared" si="9"/>
        <v>22.651200581002286</v>
      </c>
      <c r="BE138">
        <f t="shared" si="9"/>
        <v>56.760003275041143</v>
      </c>
      <c r="BF138">
        <v>0</v>
      </c>
      <c r="BG138">
        <v>0</v>
      </c>
    </row>
    <row r="139" spans="1:60">
      <c r="A139" s="16">
        <v>54057</v>
      </c>
      <c r="B139" s="16" t="s">
        <v>73</v>
      </c>
      <c r="C139" s="16" t="s">
        <v>69</v>
      </c>
      <c r="D139">
        <f t="shared" si="10"/>
        <v>120.89525207633194</v>
      </c>
      <c r="E139">
        <f t="shared" si="8"/>
        <v>129.37613007437815</v>
      </c>
      <c r="F139">
        <f t="shared" si="8"/>
        <v>2.9201616485629303</v>
      </c>
      <c r="G139">
        <v>0</v>
      </c>
      <c r="H139">
        <v>0</v>
      </c>
      <c r="I139">
        <v>0</v>
      </c>
      <c r="J139">
        <v>0</v>
      </c>
      <c r="K139">
        <f t="shared" si="8"/>
        <v>24.668731537073747</v>
      </c>
      <c r="L139">
        <f t="shared" si="8"/>
        <v>35.315674269406287</v>
      </c>
      <c r="M139">
        <f t="shared" si="8"/>
        <v>15.000000129402661</v>
      </c>
      <c r="N139">
        <f t="shared" si="8"/>
        <v>110.82638319048024</v>
      </c>
      <c r="O139">
        <f t="shared" si="8"/>
        <v>85.76897045791911</v>
      </c>
      <c r="P139">
        <f t="shared" si="8"/>
        <v>60.394420131630362</v>
      </c>
      <c r="Q139">
        <v>0</v>
      </c>
      <c r="R139">
        <f t="shared" si="8"/>
        <v>115.27171135879027</v>
      </c>
      <c r="S139">
        <v>0</v>
      </c>
      <c r="T139">
        <f t="shared" si="8"/>
        <v>131.44447226056133</v>
      </c>
      <c r="U139">
        <v>0</v>
      </c>
      <c r="V139">
        <v>0</v>
      </c>
      <c r="AL139" s="16">
        <v>54057</v>
      </c>
      <c r="AM139" s="16" t="s">
        <v>73</v>
      </c>
      <c r="AN139" s="16" t="s">
        <v>69</v>
      </c>
      <c r="AO139">
        <f t="shared" si="11"/>
        <v>20.334813269703474</v>
      </c>
      <c r="AP139">
        <f t="shared" si="9"/>
        <v>46.943790610198874</v>
      </c>
      <c r="AQ139">
        <f t="shared" si="9"/>
        <v>16.094181042651634</v>
      </c>
      <c r="AR139">
        <v>0</v>
      </c>
      <c r="AS139">
        <v>0</v>
      </c>
      <c r="AT139">
        <v>0</v>
      </c>
      <c r="AU139">
        <v>0</v>
      </c>
      <c r="AV139">
        <f t="shared" si="9"/>
        <v>3.3287514011295647</v>
      </c>
      <c r="AW139">
        <f t="shared" si="9"/>
        <v>14.353469468617948</v>
      </c>
      <c r="AX139">
        <f t="shared" si="9"/>
        <v>5.9931402184625844</v>
      </c>
      <c r="AY139">
        <f t="shared" si="9"/>
        <v>29.208977137177868</v>
      </c>
      <c r="AZ139">
        <f t="shared" si="9"/>
        <v>29.276637608804222</v>
      </c>
      <c r="BA139">
        <f t="shared" si="9"/>
        <v>23.447189050198119</v>
      </c>
      <c r="BB139">
        <v>0</v>
      </c>
      <c r="BC139">
        <f t="shared" si="9"/>
        <v>22.868984772537242</v>
      </c>
      <c r="BD139">
        <v>0</v>
      </c>
      <c r="BE139">
        <f t="shared" si="9"/>
        <v>48.646292245967636</v>
      </c>
      <c r="BF139">
        <v>0</v>
      </c>
      <c r="BG139">
        <v>0</v>
      </c>
    </row>
    <row r="140" spans="1:60">
      <c r="A140" s="16">
        <v>54063</v>
      </c>
      <c r="B140" t="s">
        <v>74</v>
      </c>
      <c r="C140" s="16" t="s">
        <v>69</v>
      </c>
      <c r="D140">
        <f t="shared" si="10"/>
        <v>124.72020599404047</v>
      </c>
      <c r="E140">
        <f t="shared" si="8"/>
        <v>135.11353159046024</v>
      </c>
      <c r="F140">
        <f t="shared" si="8"/>
        <v>2.8549658917808829</v>
      </c>
      <c r="G140">
        <v>0</v>
      </c>
      <c r="H140">
        <v>0</v>
      </c>
      <c r="I140">
        <v>0</v>
      </c>
      <c r="J140">
        <v>0</v>
      </c>
      <c r="K140">
        <f t="shared" si="8"/>
        <v>5.0561365570061838</v>
      </c>
      <c r="L140">
        <f t="shared" si="8"/>
        <v>35.269204234262119</v>
      </c>
      <c r="M140">
        <f t="shared" si="8"/>
        <v>15.0000008135203</v>
      </c>
      <c r="N140">
        <f t="shared" si="8"/>
        <v>110.22302322958274</v>
      </c>
      <c r="O140">
        <f t="shared" si="8"/>
        <v>89.405576864043283</v>
      </c>
      <c r="P140">
        <f t="shared" si="8"/>
        <v>56.419147492895078</v>
      </c>
      <c r="Q140">
        <v>0</v>
      </c>
      <c r="R140">
        <f t="shared" si="8"/>
        <v>133.04539657008823</v>
      </c>
      <c r="S140">
        <v>0</v>
      </c>
      <c r="T140">
        <f t="shared" si="8"/>
        <v>155.21961537937636</v>
      </c>
      <c r="U140">
        <v>0</v>
      </c>
      <c r="V140">
        <v>0</v>
      </c>
      <c r="AL140" s="16">
        <v>54063</v>
      </c>
      <c r="AM140" t="s">
        <v>74</v>
      </c>
      <c r="AN140" s="16" t="s">
        <v>69</v>
      </c>
      <c r="AO140">
        <f t="shared" si="11"/>
        <v>20.334811161416315</v>
      </c>
      <c r="AP140">
        <f t="shared" si="9"/>
        <v>40.669624107697032</v>
      </c>
      <c r="AQ140">
        <f t="shared" si="9"/>
        <v>16.82727621013461</v>
      </c>
      <c r="AR140">
        <v>0</v>
      </c>
      <c r="AS140">
        <v>0</v>
      </c>
      <c r="AT140">
        <v>0</v>
      </c>
      <c r="AU140">
        <v>0</v>
      </c>
      <c r="AV140">
        <f t="shared" si="9"/>
        <v>0.71529072469049282</v>
      </c>
      <c r="AW140">
        <f t="shared" si="9"/>
        <v>7.2969330944774011</v>
      </c>
      <c r="AX140">
        <f t="shared" si="9"/>
        <v>5.2911720370765858</v>
      </c>
      <c r="AY140">
        <f t="shared" si="9"/>
        <v>26.580665593470101</v>
      </c>
      <c r="AZ140">
        <f t="shared" si="9"/>
        <v>22.954615928840511</v>
      </c>
      <c r="BA140">
        <f t="shared" si="9"/>
        <v>20.454173803259668</v>
      </c>
      <c r="BB140">
        <v>0</v>
      </c>
      <c r="BC140">
        <f t="shared" si="9"/>
        <v>25.585653952231997</v>
      </c>
      <c r="BD140">
        <v>0</v>
      </c>
      <c r="BE140">
        <f t="shared" si="9"/>
        <v>51.176937319885923</v>
      </c>
      <c r="BF140">
        <v>0</v>
      </c>
      <c r="BG140">
        <v>0</v>
      </c>
    </row>
    <row r="141" spans="1:60">
      <c r="A141" s="16">
        <v>54065</v>
      </c>
      <c r="B141" t="s">
        <v>75</v>
      </c>
      <c r="C141" s="16" t="s">
        <v>69</v>
      </c>
      <c r="D141">
        <f t="shared" si="10"/>
        <v>124.5844507964547</v>
      </c>
      <c r="E141">
        <f t="shared" si="8"/>
        <v>134.90990270310124</v>
      </c>
      <c r="F141">
        <f t="shared" si="8"/>
        <v>3.7944771298110371</v>
      </c>
      <c r="G141">
        <v>0</v>
      </c>
      <c r="H141">
        <v>0</v>
      </c>
      <c r="I141">
        <v>0</v>
      </c>
      <c r="J141">
        <v>0</v>
      </c>
      <c r="K141">
        <f t="shared" si="8"/>
        <v>0.89495328748759451</v>
      </c>
      <c r="L141">
        <f t="shared" si="8"/>
        <v>35.112623288211168</v>
      </c>
      <c r="M141">
        <f t="shared" si="8"/>
        <v>15.000000033295853</v>
      </c>
      <c r="N141">
        <f t="shared" si="8"/>
        <v>123.53038638028711</v>
      </c>
      <c r="O141">
        <f t="shared" si="8"/>
        <v>88.27223034517678</v>
      </c>
      <c r="P141">
        <f t="shared" si="8"/>
        <v>71.250670060365763</v>
      </c>
      <c r="Q141">
        <f t="shared" si="8"/>
        <v>193.69802793270921</v>
      </c>
      <c r="R141">
        <f t="shared" si="8"/>
        <v>118.97048947274016</v>
      </c>
      <c r="S141">
        <v>0</v>
      </c>
      <c r="T141">
        <f t="shared" si="8"/>
        <v>138.69087212693188</v>
      </c>
      <c r="U141">
        <v>0</v>
      </c>
      <c r="V141">
        <v>0</v>
      </c>
      <c r="AL141" s="16">
        <v>54065</v>
      </c>
      <c r="AM141" t="s">
        <v>75</v>
      </c>
      <c r="AN141" s="16" t="s">
        <v>69</v>
      </c>
      <c r="AO141">
        <f t="shared" si="11"/>
        <v>20.334811981711017</v>
      </c>
      <c r="AP141">
        <f t="shared" si="9"/>
        <v>40.669620310508208</v>
      </c>
      <c r="AQ141">
        <f t="shared" si="9"/>
        <v>15.827548275147988</v>
      </c>
      <c r="AR141">
        <v>0</v>
      </c>
      <c r="AS141">
        <v>0</v>
      </c>
      <c r="AT141">
        <v>0</v>
      </c>
      <c r="AU141">
        <v>0</v>
      </c>
      <c r="AV141">
        <f t="shared" si="9"/>
        <v>0.11881368343011338</v>
      </c>
      <c r="AW141">
        <f t="shared" si="9"/>
        <v>7.0600634181844475</v>
      </c>
      <c r="AX141">
        <f t="shared" si="9"/>
        <v>6.2391029349992264</v>
      </c>
      <c r="AY141">
        <f t="shared" si="9"/>
        <v>34.580013928803069</v>
      </c>
      <c r="AZ141">
        <f t="shared" si="9"/>
        <v>26.783291725837071</v>
      </c>
      <c r="BA141">
        <f t="shared" si="9"/>
        <v>22.846804985346516</v>
      </c>
      <c r="BB141">
        <f t="shared" si="9"/>
        <v>53.895492198148595</v>
      </c>
      <c r="BC141">
        <f t="shared" si="9"/>
        <v>22.903868883897466</v>
      </c>
      <c r="BD141">
        <v>0</v>
      </c>
      <c r="BE141">
        <f t="shared" si="9"/>
        <v>45.807740478442405</v>
      </c>
      <c r="BF141">
        <v>0</v>
      </c>
      <c r="BG141">
        <v>0</v>
      </c>
    </row>
    <row r="142" spans="1:60">
      <c r="A142" s="16">
        <v>54071</v>
      </c>
      <c r="B142" t="s">
        <v>76</v>
      </c>
      <c r="C142" s="16" t="s">
        <v>69</v>
      </c>
      <c r="D142">
        <f t="shared" si="10"/>
        <v>134.86018059870429</v>
      </c>
      <c r="E142">
        <f t="shared" si="8"/>
        <v>151.68285581637807</v>
      </c>
      <c r="F142">
        <f t="shared" si="8"/>
        <v>2.3811676237305686</v>
      </c>
      <c r="G142">
        <v>0</v>
      </c>
      <c r="H142">
        <v>0</v>
      </c>
      <c r="I142">
        <v>0</v>
      </c>
      <c r="J142">
        <v>0</v>
      </c>
      <c r="K142">
        <f t="shared" si="8"/>
        <v>0.19430784989887309</v>
      </c>
      <c r="L142">
        <f t="shared" si="8"/>
        <v>39.650001449098376</v>
      </c>
      <c r="M142">
        <f t="shared" si="8"/>
        <v>15.000000347613394</v>
      </c>
      <c r="N142">
        <f t="shared" si="8"/>
        <v>116.18148244830431</v>
      </c>
      <c r="O142">
        <f t="shared" si="8"/>
        <v>86.841962315387178</v>
      </c>
      <c r="P142">
        <f t="shared" si="8"/>
        <v>61.98079696809917</v>
      </c>
      <c r="Q142">
        <v>0</v>
      </c>
      <c r="R142">
        <f t="shared" si="8"/>
        <v>111.61880062320039</v>
      </c>
      <c r="S142">
        <f t="shared" si="8"/>
        <v>5.8792399650037988</v>
      </c>
      <c r="T142">
        <f t="shared" si="8"/>
        <v>132.1329587781471</v>
      </c>
      <c r="U142">
        <v>0</v>
      </c>
      <c r="V142">
        <v>0</v>
      </c>
      <c r="AL142" s="16">
        <v>54071</v>
      </c>
      <c r="AM142" t="s">
        <v>76</v>
      </c>
      <c r="AN142" s="16" t="s">
        <v>69</v>
      </c>
      <c r="AO142">
        <f t="shared" si="11"/>
        <v>23.461834983563048</v>
      </c>
      <c r="AP142">
        <f t="shared" si="9"/>
        <v>64.327619257178355</v>
      </c>
      <c r="AQ142">
        <f t="shared" si="9"/>
        <v>15.525510162564133</v>
      </c>
      <c r="AR142">
        <v>0</v>
      </c>
      <c r="AS142">
        <v>0</v>
      </c>
      <c r="AT142">
        <v>0</v>
      </c>
      <c r="AU142">
        <v>0</v>
      </c>
      <c r="AV142">
        <f t="shared" si="9"/>
        <v>2.6695595914596446E-2</v>
      </c>
      <c r="AW142">
        <f t="shared" si="9"/>
        <v>22.943759493620636</v>
      </c>
      <c r="AX142">
        <f t="shared" si="9"/>
        <v>9.2802884276013753</v>
      </c>
      <c r="AY142">
        <f t="shared" si="9"/>
        <v>27.135143089914958</v>
      </c>
      <c r="AZ142">
        <f t="shared" si="9"/>
        <v>30.552859249842928</v>
      </c>
      <c r="BA142">
        <f t="shared" si="9"/>
        <v>28.610033060865661</v>
      </c>
      <c r="BB142">
        <v>0</v>
      </c>
      <c r="BC142">
        <f t="shared" si="9"/>
        <v>22.903868389652917</v>
      </c>
      <c r="BD142">
        <f t="shared" si="9"/>
        <v>21.564472083240524</v>
      </c>
      <c r="BE142">
        <f t="shared" si="9"/>
        <v>57.023027915214684</v>
      </c>
      <c r="BF142">
        <v>0</v>
      </c>
      <c r="BG142">
        <v>0</v>
      </c>
    </row>
    <row r="143" spans="1:60">
      <c r="A143" s="16">
        <v>54077</v>
      </c>
      <c r="B143" t="s">
        <v>77</v>
      </c>
      <c r="C143" s="16" t="s">
        <v>69</v>
      </c>
      <c r="D143">
        <f t="shared" si="10"/>
        <v>145.68752961754075</v>
      </c>
      <c r="E143">
        <f t="shared" si="8"/>
        <v>157.82814497338842</v>
      </c>
      <c r="F143">
        <f t="shared" si="8"/>
        <v>2.2231051805488873</v>
      </c>
      <c r="G143">
        <v>0</v>
      </c>
      <c r="H143">
        <v>0</v>
      </c>
      <c r="I143">
        <v>0</v>
      </c>
      <c r="J143">
        <v>0</v>
      </c>
      <c r="K143">
        <f t="shared" si="8"/>
        <v>8.2989712123722974</v>
      </c>
      <c r="L143">
        <f t="shared" si="8"/>
        <v>35.106688520123996</v>
      </c>
      <c r="M143">
        <f t="shared" si="8"/>
        <v>14.999999813915027</v>
      </c>
      <c r="N143">
        <f t="shared" si="8"/>
        <v>158.41471873821294</v>
      </c>
      <c r="O143">
        <f t="shared" si="8"/>
        <v>84.91530023101906</v>
      </c>
      <c r="P143">
        <f t="shared" si="8"/>
        <v>54.415679012850106</v>
      </c>
      <c r="Q143">
        <v>0</v>
      </c>
      <c r="R143">
        <f t="shared" si="8"/>
        <v>140.38509465038496</v>
      </c>
      <c r="S143">
        <f t="shared" si="8"/>
        <v>6.273300956565758</v>
      </c>
      <c r="T143">
        <f t="shared" si="8"/>
        <v>163.78261645531003</v>
      </c>
      <c r="U143">
        <v>0</v>
      </c>
      <c r="V143">
        <v>0</v>
      </c>
      <c r="AL143" s="16">
        <v>54077</v>
      </c>
      <c r="AM143" t="s">
        <v>77</v>
      </c>
      <c r="AN143" s="16" t="s">
        <v>69</v>
      </c>
      <c r="AO143">
        <f t="shared" si="11"/>
        <v>23.753399913506051</v>
      </c>
      <c r="AP143">
        <f t="shared" si="9"/>
        <v>47.50679414880976</v>
      </c>
      <c r="AQ143">
        <f t="shared" si="9"/>
        <v>14.703079867755758</v>
      </c>
      <c r="AR143">
        <v>0</v>
      </c>
      <c r="AS143">
        <v>0</v>
      </c>
      <c r="AT143">
        <v>0</v>
      </c>
      <c r="AU143">
        <v>0</v>
      </c>
      <c r="AV143">
        <f t="shared" si="9"/>
        <v>1.1011141886391638</v>
      </c>
      <c r="AW143">
        <f t="shared" si="9"/>
        <v>7.131846866821145</v>
      </c>
      <c r="AX143">
        <f t="shared" si="9"/>
        <v>5.5061324266771505</v>
      </c>
      <c r="AY143">
        <f t="shared" si="9"/>
        <v>35.705291084227781</v>
      </c>
      <c r="AZ143">
        <f t="shared" si="9"/>
        <v>30.238976343485323</v>
      </c>
      <c r="BA143">
        <f t="shared" si="9"/>
        <v>25.02280593692835</v>
      </c>
      <c r="BB143">
        <v>0</v>
      </c>
      <c r="BC143">
        <f t="shared" si="9"/>
        <v>26.997134556936228</v>
      </c>
      <c r="BD143">
        <f t="shared" si="9"/>
        <v>21.564470034677406</v>
      </c>
      <c r="BE143">
        <f t="shared" si="9"/>
        <v>54.021058023496295</v>
      </c>
      <c r="BF143">
        <v>0</v>
      </c>
      <c r="BG143">
        <v>0</v>
      </c>
    </row>
    <row r="144" spans="1:60">
      <c r="A144" s="16">
        <v>54093</v>
      </c>
      <c r="B144" t="s">
        <v>78</v>
      </c>
      <c r="C144" s="16" t="s">
        <v>69</v>
      </c>
      <c r="D144">
        <f t="shared" si="10"/>
        <v>124.72020129558169</v>
      </c>
      <c r="E144">
        <f t="shared" si="8"/>
        <v>135.11352353776377</v>
      </c>
      <c r="F144">
        <f t="shared" si="8"/>
        <v>3.7986117595793338</v>
      </c>
      <c r="G144">
        <v>0</v>
      </c>
      <c r="H144">
        <v>0</v>
      </c>
      <c r="I144">
        <v>0</v>
      </c>
      <c r="J144">
        <v>0</v>
      </c>
      <c r="K144">
        <f t="shared" si="8"/>
        <v>13.776395100956137</v>
      </c>
      <c r="L144">
        <f t="shared" si="8"/>
        <v>34.999999546696728</v>
      </c>
      <c r="M144">
        <f t="shared" si="8"/>
        <v>14.99999940725812</v>
      </c>
      <c r="N144">
        <f t="shared" si="8"/>
        <v>134.82589606330606</v>
      </c>
      <c r="O144">
        <f t="shared" si="8"/>
        <v>88.414089533241963</v>
      </c>
      <c r="P144">
        <f t="shared" si="8"/>
        <v>67.387818434021341</v>
      </c>
      <c r="Q144">
        <v>0</v>
      </c>
      <c r="R144">
        <f t="shared" si="8"/>
        <v>119.10011405073563</v>
      </c>
      <c r="S144">
        <v>0</v>
      </c>
      <c r="T144">
        <f t="shared" si="8"/>
        <v>138.95013137853448</v>
      </c>
      <c r="U144">
        <v>0</v>
      </c>
      <c r="V144">
        <v>0</v>
      </c>
      <c r="AL144" s="16">
        <v>54093</v>
      </c>
      <c r="AM144" t="s">
        <v>78</v>
      </c>
      <c r="AN144" s="16" t="s">
        <v>69</v>
      </c>
      <c r="AO144">
        <f t="shared" si="11"/>
        <v>20.334812769757807</v>
      </c>
      <c r="AP144">
        <f t="shared" si="9"/>
        <v>40.66962496954293</v>
      </c>
      <c r="AQ144">
        <f t="shared" si="9"/>
        <v>15.827548417797747</v>
      </c>
      <c r="AR144">
        <v>0</v>
      </c>
      <c r="AS144">
        <v>0</v>
      </c>
      <c r="AT144">
        <v>0</v>
      </c>
      <c r="AU144">
        <v>0</v>
      </c>
      <c r="AV144">
        <f t="shared" si="9"/>
        <v>1.8278634232235096</v>
      </c>
      <c r="AW144">
        <f t="shared" si="9"/>
        <v>7.0227440279275202</v>
      </c>
      <c r="AX144">
        <f t="shared" si="9"/>
        <v>5.9975680929283337</v>
      </c>
      <c r="AY144">
        <f t="shared" si="9"/>
        <v>31.076764095719458</v>
      </c>
      <c r="AZ144">
        <f t="shared" si="9"/>
        <v>31.007513022382735</v>
      </c>
      <c r="BA144">
        <f t="shared" si="9"/>
        <v>22.690225229959793</v>
      </c>
      <c r="BB144">
        <v>0</v>
      </c>
      <c r="BC144">
        <f t="shared" si="9"/>
        <v>22.903867584322768</v>
      </c>
      <c r="BD144">
        <v>0</v>
      </c>
      <c r="BE144">
        <f t="shared" si="9"/>
        <v>45.807736766727842</v>
      </c>
      <c r="BF144">
        <v>0</v>
      </c>
      <c r="BG144">
        <v>0</v>
      </c>
    </row>
    <row r="145" spans="2:39" ht="29.45" customHeight="1">
      <c r="B145" s="3" t="s">
        <v>41</v>
      </c>
      <c r="C145" s="3" t="s">
        <v>21</v>
      </c>
      <c r="D145" s="3" t="s">
        <v>42</v>
      </c>
      <c r="E145" s="3" t="s">
        <v>22</v>
      </c>
      <c r="F145" s="3" t="s">
        <v>43</v>
      </c>
      <c r="G145" s="3" t="s">
        <v>23</v>
      </c>
      <c r="H145" s="3" t="s">
        <v>44</v>
      </c>
      <c r="I145" s="3" t="s">
        <v>24</v>
      </c>
      <c r="J145" s="3" t="s">
        <v>45</v>
      </c>
      <c r="K145" s="3" t="s">
        <v>25</v>
      </c>
      <c r="L145" s="3" t="s">
        <v>46</v>
      </c>
      <c r="M145" s="3" t="s">
        <v>26</v>
      </c>
      <c r="N145" s="3" t="s">
        <v>47</v>
      </c>
      <c r="O145" s="3" t="s">
        <v>27</v>
      </c>
      <c r="P145" s="3" t="s">
        <v>48</v>
      </c>
      <c r="Q145" s="3" t="s">
        <v>28</v>
      </c>
      <c r="R145" s="3" t="s">
        <v>49</v>
      </c>
      <c r="S145" s="3" t="s">
        <v>29</v>
      </c>
      <c r="T145" s="3" t="s">
        <v>50</v>
      </c>
      <c r="U145" s="3" t="s">
        <v>30</v>
      </c>
      <c r="V145" s="3" t="s">
        <v>51</v>
      </c>
      <c r="W145" s="3" t="s">
        <v>31</v>
      </c>
      <c r="X145" s="3" t="s">
        <v>52</v>
      </c>
      <c r="Y145" s="3" t="s">
        <v>32</v>
      </c>
      <c r="Z145" s="3" t="s">
        <v>53</v>
      </c>
      <c r="AA145" s="3" t="s">
        <v>33</v>
      </c>
      <c r="AB145" s="3" t="s">
        <v>54</v>
      </c>
      <c r="AC145" s="3" t="s">
        <v>34</v>
      </c>
      <c r="AD145" s="3" t="s">
        <v>55</v>
      </c>
      <c r="AE145" s="3" t="s">
        <v>35</v>
      </c>
      <c r="AF145" s="3" t="s">
        <v>56</v>
      </c>
      <c r="AG145" s="3" t="s">
        <v>36</v>
      </c>
      <c r="AH145" s="3" t="s">
        <v>57</v>
      </c>
      <c r="AI145" s="3" t="s">
        <v>37</v>
      </c>
      <c r="AJ145" s="3" t="s">
        <v>58</v>
      </c>
      <c r="AK145" s="3" t="s">
        <v>38</v>
      </c>
      <c r="AL145" s="3" t="s">
        <v>59</v>
      </c>
      <c r="AM145" s="3" t="s">
        <v>39</v>
      </c>
    </row>
  </sheetData>
  <dataValidations count="2">
    <dataValidation type="list" allowBlank="1" showInputMessage="1" showErrorMessage="1" sqref="Z2:Z3 BK2:BK3">
      <formula1>"gom,gwm,lhy,mch,mtg,nch,ntg,oac,ohy,pas,sch,scl,sgg,sgs,som,soy,swm,cch,ctg"</formula1>
    </dataValidation>
    <dataValidation type="list" allowBlank="1" showInputMessage="1" showErrorMessage="1" sqref="Z1 BK1">
      <formula1>$B$145:$AM$145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2016-07-06T15:13:08Z</dcterms:created>
  <dcterms:modified xsi:type="dcterms:W3CDTF">2016-07-19T12:41:12Z</dcterms:modified>
</cp:coreProperties>
</file>